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xr:revisionPtr revIDLastSave="0" documentId="13_ncr:1_{69C7FB8E-7B90-401B-978B-63CB7A7DE6E8}" xr6:coauthVersionLast="47" xr6:coauthVersionMax="47" xr10:uidLastSave="{00000000-0000-0000-0000-000000000000}"/>
  <bookViews>
    <workbookView showSheetTabs="0" xWindow="-120" yWindow="-120" windowWidth="20730" windowHeight="11040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O12" i="1"/>
  <c r="AQ20" i="1" l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<sst xmlns="http://schemas.openxmlformats.org/spreadsheetml/2006/main" count="372" uniqueCount="69">
  <si>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</si>
  <si>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</si>
  <si>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</si>
  <si>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</si>
  <si>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</si>
  <si>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</si>
  <si>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</si>
  <si>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</si>
  <si>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</si>
  <si>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</si>
  <si>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</si>
  <si>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</si>
  <si>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</si>
  <si>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</si>
  <si>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</si>
  <si>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</si>
  <si>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</si>
  <si>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</si>
  <si>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</si>
  <si>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</si>
  <si>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</si>
  <si>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</si>
  <si>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</si>
  <si>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</si>
  <si>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</si>
  <si>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</si>
  <si>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</si>
  <si>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</si>
  <si>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</si>
  <si>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</si>
  <si>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</si>
  <si>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</si>
  <si>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</si>
  <si>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</si>
  <si>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</si>
  <si>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</si>
  <si>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</si>
  <si>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</si>
  <si>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</si>
  <si>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</si>
  <si>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</si>
  <si>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</si>
  <si>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</si>
  <si>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</si>
  <si>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</si>
  <si>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</si>
  <si>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</si>
  <si>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</si>
  <si>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</si>
  <si>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</si>
  <si>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</si>
  <si>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</si>
  <si>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</si>
  <si>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</si>
  <si>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</si>
  <si>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</si>
  <si>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</si>
  <si>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</si>
  <si>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</si>
  <si>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</si>
  <si>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</si>
  <si>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</si>
  <si>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</si>
  <si>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</si>
  <si>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R.M.N°381-2022-PRODUCE</t>
  </si>
  <si>
    <t xml:space="preserve">           Atención: Sr. Eduardo Mora Asnaran</t>
  </si>
  <si>
    <t>SM</t>
  </si>
  <si>
    <t xml:space="preserve">        Fecha  : 03/12/2022</t>
  </si>
  <si>
    <t>Callao, 04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</si>
</sst>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</cellXfs>
  <cellStyles count="14"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Normal" xfId="0" builtinId="0"/>
    <cellStyle name="Normal 2" xfId="3" xr:uid="{00000000-0005-0000-0000-000006000000}"/>
    <cellStyle name="Normal 2 2" xfId="4" xr:uid="{00000000-0005-0000-0000-000007000000}"/>
    <cellStyle name="Normal 2 3" xfId="13" xr:uid="{00000000-0005-0000-0000-000008000000}"/>
    <cellStyle name="Normal 3" xfId="5" xr:uid="{00000000-0005-0000-0000-000009000000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zoomScale="23" zoomScaleNormal="23" workbookViewId="0">
      <selection activeCell="L28" sqref="L28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0" t="s">
        <v>65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5">
      <c r="B5" s="71" t="s">
        <v>3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4</v>
      </c>
      <c r="AN6" s="72"/>
      <c r="AO6" s="72"/>
      <c r="AP6" s="72"/>
      <c r="AQ6" s="72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67</v>
      </c>
      <c r="AP8" s="72"/>
      <c r="AQ8" s="72"/>
    </row>
    <row r="9" spans="2:48" ht="27.75" x14ac:dyDescent="0.4">
      <c r="B9" s="4" t="s">
        <v>6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7</v>
      </c>
      <c r="C10" s="67" t="s">
        <v>8</v>
      </c>
      <c r="D10" s="67"/>
      <c r="E10" s="67" t="s">
        <v>9</v>
      </c>
      <c r="F10" s="67"/>
      <c r="G10" s="67" t="s">
        <v>10</v>
      </c>
      <c r="H10" s="67"/>
      <c r="I10" s="67" t="s">
        <v>11</v>
      </c>
      <c r="J10" s="67"/>
      <c r="K10" s="67" t="s">
        <v>12</v>
      </c>
      <c r="L10" s="67"/>
      <c r="M10" s="67" t="s">
        <v>13</v>
      </c>
      <c r="N10" s="67"/>
      <c r="O10" s="67" t="s">
        <v>14</v>
      </c>
      <c r="P10" s="67"/>
      <c r="Q10" s="67" t="s">
        <v>15</v>
      </c>
      <c r="R10" s="67"/>
      <c r="S10" s="67" t="s">
        <v>16</v>
      </c>
      <c r="T10" s="67"/>
      <c r="U10" s="67" t="s">
        <v>17</v>
      </c>
      <c r="V10" s="67"/>
      <c r="W10" s="67" t="s">
        <v>18</v>
      </c>
      <c r="X10" s="67"/>
      <c r="Y10" s="69" t="s">
        <v>19</v>
      </c>
      <c r="Z10" s="69"/>
      <c r="AA10" s="67" t="s">
        <v>20</v>
      </c>
      <c r="AB10" s="67"/>
      <c r="AC10" s="67" t="s">
        <v>21</v>
      </c>
      <c r="AD10" s="67"/>
      <c r="AE10" s="67" t="s">
        <v>22</v>
      </c>
      <c r="AF10" s="67"/>
      <c r="AG10" s="67" t="s">
        <v>23</v>
      </c>
      <c r="AH10" s="67"/>
      <c r="AI10" s="67" t="s">
        <v>24</v>
      </c>
      <c r="AJ10" s="67"/>
      <c r="AK10" s="67" t="s">
        <v>25</v>
      </c>
      <c r="AL10" s="67"/>
      <c r="AM10" s="67" t="s">
        <v>26</v>
      </c>
      <c r="AN10" s="67"/>
      <c r="AO10" s="68" t="s">
        <v>27</v>
      </c>
      <c r="AP10" s="68"/>
      <c r="AQ10" s="22" t="s">
        <v>28</v>
      </c>
      <c r="AT10" s="23"/>
    </row>
    <row r="11" spans="2:48" s="3" customFormat="1" ht="30" x14ac:dyDescent="0.4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6" t="s">
        <v>29</v>
      </c>
      <c r="AP11" s="25" t="s">
        <v>30</v>
      </c>
      <c r="AQ11" s="27"/>
      <c r="AT11" s="28"/>
    </row>
    <row r="12" spans="2:48" ht="50.25" customHeight="1" x14ac:dyDescent="0.55000000000000004">
      <c r="B12" s="29" t="s">
        <v>31</v>
      </c>
      <c r="C12" s="30">
        <v>0</v>
      </c>
      <c r="D12" s="30">
        <v>0</v>
      </c>
      <c r="E12" s="30">
        <v>0</v>
      </c>
      <c r="F12" s="30">
        <v>1710.1350000000004</v>
      </c>
      <c r="G12" s="30">
        <v>1713.8400000000001</v>
      </c>
      <c r="H12" s="30">
        <v>86.905000000000001</v>
      </c>
      <c r="I12" s="30">
        <v>1995.82</v>
      </c>
      <c r="J12" s="30">
        <v>1159.82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402.34</v>
      </c>
      <c r="S12" s="30">
        <v>0</v>
      </c>
      <c r="T12" s="30">
        <v>0</v>
      </c>
      <c r="U12" s="30">
        <v>872.21500000000003</v>
      </c>
      <c r="V12" s="30">
        <v>116.75</v>
      </c>
      <c r="W12" s="30">
        <v>1435.5350000000001</v>
      </c>
      <c r="X12" s="30">
        <v>169.48500000000001</v>
      </c>
      <c r="Y12" s="30">
        <v>2957.5350000000012</v>
      </c>
      <c r="Z12" s="30">
        <v>1288.0350000000003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8974.9450000000015</v>
      </c>
      <c r="AP12" s="30">
        <f>SUMIF($C$11:$AN$11,"I.Mad",C12:AN12)</f>
        <v>4933.4700000000012</v>
      </c>
      <c r="AQ12" s="30">
        <f>SUM(AO12:AP12)</f>
        <v>13908.415000000003</v>
      </c>
      <c r="AS12" s="31"/>
      <c r="AT12" s="32"/>
    </row>
    <row r="13" spans="2:48" ht="50.25" customHeight="1" x14ac:dyDescent="0.55000000000000004">
      <c r="B13" s="33" t="s">
        <v>32</v>
      </c>
      <c r="C13" s="30" t="s">
        <v>33</v>
      </c>
      <c r="D13" s="30" t="s">
        <v>33</v>
      </c>
      <c r="E13" s="30" t="s">
        <v>33</v>
      </c>
      <c r="F13" s="30">
        <v>58</v>
      </c>
      <c r="G13" s="30">
        <v>14</v>
      </c>
      <c r="H13" s="30">
        <v>3</v>
      </c>
      <c r="I13" s="30">
        <v>28</v>
      </c>
      <c r="J13" s="30">
        <v>30</v>
      </c>
      <c r="K13" s="30" t="s">
        <v>33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 t="s">
        <v>33</v>
      </c>
      <c r="R13" s="30">
        <v>5</v>
      </c>
      <c r="S13" s="30" t="s">
        <v>33</v>
      </c>
      <c r="T13" s="30" t="s">
        <v>33</v>
      </c>
      <c r="U13" s="30">
        <v>12</v>
      </c>
      <c r="V13" s="30">
        <v>5</v>
      </c>
      <c r="W13" s="30">
        <v>24</v>
      </c>
      <c r="X13" s="30">
        <v>4</v>
      </c>
      <c r="Y13" s="30">
        <v>50</v>
      </c>
      <c r="Z13" s="30">
        <v>26</v>
      </c>
      <c r="AA13" s="30" t="s">
        <v>33</v>
      </c>
      <c r="AB13" s="30" t="s">
        <v>33</v>
      </c>
      <c r="AC13" s="30" t="s">
        <v>33</v>
      </c>
      <c r="AD13" s="30" t="s">
        <v>33</v>
      </c>
      <c r="AE13" s="30" t="s">
        <v>33</v>
      </c>
      <c r="AF13" s="30" t="s">
        <v>33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 t="s">
        <v>33</v>
      </c>
      <c r="AL13" s="30" t="s">
        <v>33</v>
      </c>
      <c r="AM13" s="30" t="s">
        <v>33</v>
      </c>
      <c r="AN13" s="30" t="s">
        <v>33</v>
      </c>
      <c r="AO13" s="30">
        <f>SUMIF($C$11:$AN$11,"Ind*",C13:AN13)</f>
        <v>128</v>
      </c>
      <c r="AP13" s="30">
        <f>SUMIF($C$11:$AN$11,"I.Mad",C13:AN13)</f>
        <v>131</v>
      </c>
      <c r="AQ13" s="30">
        <f>SUM(AO13:AP13)</f>
        <v>259</v>
      </c>
      <c r="AS13" s="31"/>
      <c r="AT13" s="34"/>
      <c r="AU13" s="34"/>
      <c r="AV13" s="34"/>
    </row>
    <row r="14" spans="2:48" ht="50.25" customHeight="1" x14ac:dyDescent="0.55000000000000004">
      <c r="B14" s="33" t="s">
        <v>34</v>
      </c>
      <c r="C14" s="30" t="s">
        <v>33</v>
      </c>
      <c r="D14" s="30" t="s">
        <v>33</v>
      </c>
      <c r="E14" s="30" t="s">
        <v>33</v>
      </c>
      <c r="F14" s="30">
        <v>11</v>
      </c>
      <c r="G14" s="30">
        <v>10</v>
      </c>
      <c r="H14" s="30">
        <v>1</v>
      </c>
      <c r="I14" s="30">
        <v>2</v>
      </c>
      <c r="J14" s="30" t="s">
        <v>66</v>
      </c>
      <c r="K14" s="30" t="s">
        <v>33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 t="s">
        <v>33</v>
      </c>
      <c r="R14" s="30">
        <v>3</v>
      </c>
      <c r="S14" s="30" t="s">
        <v>33</v>
      </c>
      <c r="T14" s="30" t="s">
        <v>33</v>
      </c>
      <c r="U14" s="30">
        <v>6</v>
      </c>
      <c r="V14" s="30">
        <v>2</v>
      </c>
      <c r="W14" s="30">
        <v>7</v>
      </c>
      <c r="X14" s="30">
        <v>1</v>
      </c>
      <c r="Y14" s="30">
        <v>5</v>
      </c>
      <c r="Z14" s="30" t="s">
        <v>66</v>
      </c>
      <c r="AA14" s="30" t="s">
        <v>33</v>
      </c>
      <c r="AB14" s="30" t="s">
        <v>33</v>
      </c>
      <c r="AC14" s="30" t="s">
        <v>33</v>
      </c>
      <c r="AD14" s="30" t="s">
        <v>33</v>
      </c>
      <c r="AE14" s="30" t="s">
        <v>33</v>
      </c>
      <c r="AF14" s="30" t="s">
        <v>33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 t="s">
        <v>33</v>
      </c>
      <c r="AL14" s="30" t="s">
        <v>33</v>
      </c>
      <c r="AM14" s="30" t="s">
        <v>33</v>
      </c>
      <c r="AN14" s="30" t="s">
        <v>33</v>
      </c>
      <c r="AO14" s="30">
        <f>SUMIF($C$11:$AN$11,"Ind*",C14:AN14)</f>
        <v>30</v>
      </c>
      <c r="AP14" s="30">
        <f>SUMIF($C$11:$AN$11,"I.Mad",C14:AN14)</f>
        <v>18</v>
      </c>
      <c r="AQ14" s="30">
        <f>SUM(AO14:AP14)</f>
        <v>48</v>
      </c>
      <c r="AT14" s="34"/>
      <c r="AU14" s="34"/>
      <c r="AV14" s="34"/>
    </row>
    <row r="15" spans="2:48" ht="50.25" customHeight="1" x14ac:dyDescent="0.55000000000000004">
      <c r="B15" s="33" t="s">
        <v>35</v>
      </c>
      <c r="C15" s="30" t="s">
        <v>33</v>
      </c>
      <c r="D15" s="30" t="s">
        <v>33</v>
      </c>
      <c r="E15" s="30" t="s">
        <v>33</v>
      </c>
      <c r="F15" s="30">
        <v>16.91788303165735</v>
      </c>
      <c r="G15" s="30">
        <v>10.938710102323704</v>
      </c>
      <c r="H15" s="30">
        <v>8.7499999999999982</v>
      </c>
      <c r="I15" s="30">
        <v>6.1740039349057403</v>
      </c>
      <c r="J15" s="30" t="s">
        <v>33</v>
      </c>
      <c r="K15" s="30" t="s">
        <v>33</v>
      </c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 t="s">
        <v>33</v>
      </c>
      <c r="R15" s="30">
        <v>45.503309162185808</v>
      </c>
      <c r="S15" s="30" t="s">
        <v>33</v>
      </c>
      <c r="T15" s="30" t="s">
        <v>33</v>
      </c>
      <c r="U15" s="30">
        <v>7.423348987005582</v>
      </c>
      <c r="V15" s="30">
        <v>6.5071754376480895</v>
      </c>
      <c r="W15" s="30">
        <v>13.854503950221742</v>
      </c>
      <c r="X15" s="30">
        <v>0</v>
      </c>
      <c r="Y15" s="30">
        <v>15.406648623364172</v>
      </c>
      <c r="Z15" s="30" t="s">
        <v>33</v>
      </c>
      <c r="AA15" s="30" t="s">
        <v>33</v>
      </c>
      <c r="AB15" s="30" t="s">
        <v>33</v>
      </c>
      <c r="AC15" s="30" t="s">
        <v>33</v>
      </c>
      <c r="AD15" s="30" t="s">
        <v>33</v>
      </c>
      <c r="AE15" s="30" t="s">
        <v>33</v>
      </c>
      <c r="AF15" s="30" t="s">
        <v>33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 t="s">
        <v>33</v>
      </c>
      <c r="AL15" s="30" t="s">
        <v>33</v>
      </c>
      <c r="AM15" s="30" t="s">
        <v>33</v>
      </c>
      <c r="AN15" s="30" t="s">
        <v>33</v>
      </c>
      <c r="AO15" s="35" t="s">
        <v>33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36</v>
      </c>
      <c r="C16" s="36" t="s">
        <v>33</v>
      </c>
      <c r="D16" s="36" t="s">
        <v>33</v>
      </c>
      <c r="E16" s="36" t="s">
        <v>33</v>
      </c>
      <c r="F16" s="36">
        <v>12</v>
      </c>
      <c r="G16" s="36">
        <v>12.5</v>
      </c>
      <c r="H16" s="36">
        <v>12</v>
      </c>
      <c r="I16" s="36">
        <v>12.5</v>
      </c>
      <c r="J16" s="36" t="s">
        <v>33</v>
      </c>
      <c r="K16" s="36" t="s">
        <v>33</v>
      </c>
      <c r="L16" s="36" t="s">
        <v>33</v>
      </c>
      <c r="M16" s="36" t="s">
        <v>33</v>
      </c>
      <c r="N16" s="36" t="s">
        <v>33</v>
      </c>
      <c r="O16" s="36" t="s">
        <v>33</v>
      </c>
      <c r="P16" s="36" t="s">
        <v>33</v>
      </c>
      <c r="Q16" s="36" t="s">
        <v>33</v>
      </c>
      <c r="R16" s="36">
        <v>12</v>
      </c>
      <c r="S16" s="36" t="s">
        <v>33</v>
      </c>
      <c r="T16" s="36" t="s">
        <v>33</v>
      </c>
      <c r="U16" s="36">
        <v>12.5</v>
      </c>
      <c r="V16" s="36">
        <v>13</v>
      </c>
      <c r="W16" s="36">
        <v>12.5</v>
      </c>
      <c r="X16" s="36">
        <v>14</v>
      </c>
      <c r="Y16" s="36">
        <v>12.5</v>
      </c>
      <c r="Z16" s="36" t="s">
        <v>33</v>
      </c>
      <c r="AA16" s="36" t="s">
        <v>33</v>
      </c>
      <c r="AB16" s="36" t="s">
        <v>33</v>
      </c>
      <c r="AC16" s="36" t="s">
        <v>33</v>
      </c>
      <c r="AD16" s="36" t="s">
        <v>33</v>
      </c>
      <c r="AE16" s="36" t="s">
        <v>33</v>
      </c>
      <c r="AF16" s="36" t="s">
        <v>33</v>
      </c>
      <c r="AG16" s="36" t="s">
        <v>33</v>
      </c>
      <c r="AH16" s="36" t="s">
        <v>33</v>
      </c>
      <c r="AI16" s="36" t="s">
        <v>33</v>
      </c>
      <c r="AJ16" s="36" t="s">
        <v>33</v>
      </c>
      <c r="AK16" s="36" t="s">
        <v>33</v>
      </c>
      <c r="AL16" s="36" t="s">
        <v>33</v>
      </c>
      <c r="AM16" s="36" t="s">
        <v>33</v>
      </c>
      <c r="AN16" s="36" t="s">
        <v>33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42</v>
      </c>
      <c r="C25" s="42"/>
      <c r="D25" s="45"/>
      <c r="E25" s="42"/>
      <c r="F25" s="46"/>
      <c r="G25" s="42"/>
      <c r="H25" s="42"/>
      <c r="I25" s="42">
        <v>5.07</v>
      </c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5.07</v>
      </c>
      <c r="AP25" s="30">
        <f t="shared" si="1"/>
        <v>0</v>
      </c>
      <c r="AQ25" s="42">
        <f t="shared" si="2"/>
        <v>5.07</v>
      </c>
      <c r="AT25" s="34"/>
      <c r="AU25" s="34"/>
      <c r="AV25" s="34"/>
    </row>
    <row r="26" spans="2:48" ht="50.25" customHeight="1" x14ac:dyDescent="0.55000000000000004">
      <c r="B26" s="44" t="s">
        <v>43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6"/>
      <c r="Y30" s="30"/>
      <c r="Z30" s="30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63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47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48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49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50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51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52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63" customHeight="1" x14ac:dyDescent="0.55000000000000004">
      <c r="B38" s="33" t="s">
        <v>53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54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6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55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56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1710.1350000000004</v>
      </c>
      <c r="G41" s="42">
        <f t="shared" si="3"/>
        <v>1713.8400000000001</v>
      </c>
      <c r="H41" s="42">
        <f t="shared" si="3"/>
        <v>86.905000000000001</v>
      </c>
      <c r="I41" s="42">
        <f t="shared" si="3"/>
        <v>2000.8899999999999</v>
      </c>
      <c r="J41" s="42">
        <f t="shared" si="3"/>
        <v>1159.82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402.34</v>
      </c>
      <c r="S41" s="42">
        <f t="shared" si="3"/>
        <v>0</v>
      </c>
      <c r="T41" s="42">
        <f t="shared" si="3"/>
        <v>0</v>
      </c>
      <c r="U41" s="42">
        <f t="shared" si="3"/>
        <v>872.21500000000003</v>
      </c>
      <c r="V41" s="42">
        <f t="shared" si="3"/>
        <v>116.75</v>
      </c>
      <c r="W41" s="42">
        <f t="shared" si="3"/>
        <v>1435.5350000000001</v>
      </c>
      <c r="X41" s="42">
        <f t="shared" si="3"/>
        <v>169.48500000000001</v>
      </c>
      <c r="Y41" s="42">
        <f t="shared" si="3"/>
        <v>2957.5350000000012</v>
      </c>
      <c r="Z41" s="42">
        <f t="shared" si="3"/>
        <v>1288.0350000000003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8980.0150000000012</v>
      </c>
      <c r="AP41" s="42">
        <f>SUM(AP12,AP18,AP24:AP37)</f>
        <v>4933.4700000000012</v>
      </c>
      <c r="AQ41" s="42">
        <f t="shared" si="2"/>
        <v>13913.485000000002</v>
      </c>
    </row>
    <row r="42" spans="2:43" ht="50.25" customHeight="1" x14ac:dyDescent="0.55000000000000004">
      <c r="B42" s="29" t="s">
        <v>57</v>
      </c>
      <c r="C42" s="47"/>
      <c r="D42" s="47"/>
      <c r="E42" s="47"/>
      <c r="F42" s="36"/>
      <c r="G42" s="36">
        <v>16.5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62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68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2022-12-05T13:50:00Z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