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5\Diciembre\"/>
    </mc:Choice>
  </mc:AlternateContent>
  <bookViews>
    <workbookView xWindow="0" yWindow="0" windowWidth="24000" windowHeight="9135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<sst xmlns="http://schemas.openxmlformats.org/spreadsheetml/2006/main" count="372" uniqueCount="66">
  <si>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</si>
  <si>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</si>
  <si>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</si>
  <si>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</si>
  <si>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</si>
  <si>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</si>
  <si>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</si>
  <si>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</si>
  <si>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</si>
  <si>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</si>
  <si>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</si>
  <si>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</si>
  <si>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</si>
  <si>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</si>
  <si>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</si>
  <si>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</si>
  <si>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</si>
  <si>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</si>
  <si>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</si>
  <si>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</si>
  <si>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</si>
  <si>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</si>
  <si>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</si>
  <si>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</si>
  <si>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</si>
  <si>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</si>
  <si>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</si>
  <si>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</si>
  <si>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</si>
  <si>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</si>
  <si>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</si>
  <si>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</si>
  <si>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</si>
  <si>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</si>
  <si>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</si>
  <si>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</si>
  <si>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</si>
  <si>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</si>
  <si>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</si>
  <si>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</si>
  <si>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</si>
  <si>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</si>
  <si>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</si>
  <si>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</si>
  <si>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</si>
  <si>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</si>
  <si>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</si>
  <si>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</si>
  <si>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</si>
  <si>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</si>
  <si>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</si>
  <si>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</si>
  <si>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</si>
  <si>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</si>
  <si>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</si>
  <si>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</si>
  <si>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</si>
  <si>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</si>
  <si>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</si>
  <si>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</si>
  <si>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</si>
  <si>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</si>
  <si>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>R.M.Nº 003-2015-PRODUCE, R.M.N°246-2015 PRODUCE,  R.M.N°369-2015 PRODUCE</t>
  </si>
  <si>
    <t xml:space="preserve">        Fecha  : 03/12/2015</t>
  </si>
  <si>
    <t>Callao, 04 de diciembre del 2015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</si>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</sst>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9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4" fillId="0" borderId="0" xfId="0" applyNumberFormat="1" applyFont="1"/>
    <xf numFmtId="2" fontId="15" fillId="0" borderId="5" xfId="0" applyNumberFormat="1" applyFont="1" applyBorder="1" applyAlignment="1">
      <alignment horizontal="center"/>
    </xf>
    <xf numFmtId="0" fontId="20" fillId="0" borderId="0" xfId="0" applyFont="1" applyBorder="1"/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Q4" zoomScale="28" zoomScaleNormal="28" workbookViewId="0">
      <selection activeCell="AF20" sqref="AF2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8" width="19.28515625" style="2" customWidth="1"/>
    <col min="9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47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43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40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8" t="s">
        <v>63</v>
      </c>
      <c r="AP8" s="118"/>
      <c r="AQ8" s="118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13" t="s">
        <v>6</v>
      </c>
      <c r="H10" s="114"/>
      <c r="I10" s="124" t="s">
        <v>50</v>
      </c>
      <c r="J10" s="125"/>
      <c r="K10" s="125" t="s">
        <v>7</v>
      </c>
      <c r="L10" s="125"/>
      <c r="M10" s="127" t="s">
        <v>8</v>
      </c>
      <c r="N10" s="128"/>
      <c r="O10" s="113" t="s">
        <v>9</v>
      </c>
      <c r="P10" s="126"/>
      <c r="Q10" s="113" t="s">
        <v>10</v>
      </c>
      <c r="R10" s="114"/>
      <c r="S10" s="113" t="s">
        <v>11</v>
      </c>
      <c r="T10" s="114"/>
      <c r="U10" s="113" t="s">
        <v>12</v>
      </c>
      <c r="V10" s="114"/>
      <c r="W10" s="113" t="s">
        <v>61</v>
      </c>
      <c r="X10" s="114"/>
      <c r="Y10" s="113" t="s">
        <v>53</v>
      </c>
      <c r="Z10" s="114"/>
      <c r="AA10" s="122" t="s">
        <v>41</v>
      </c>
      <c r="AB10" s="123"/>
      <c r="AC10" s="121" t="s">
        <v>13</v>
      </c>
      <c r="AD10" s="114"/>
      <c r="AE10" s="121" t="s">
        <v>54</v>
      </c>
      <c r="AF10" s="114"/>
      <c r="AG10" s="121" t="s">
        <v>55</v>
      </c>
      <c r="AH10" s="114"/>
      <c r="AI10" s="121" t="s">
        <v>56</v>
      </c>
      <c r="AJ10" s="114"/>
      <c r="AK10" s="121" t="s">
        <v>57</v>
      </c>
      <c r="AL10" s="114"/>
      <c r="AM10" s="113" t="s">
        <v>58</v>
      </c>
      <c r="AN10" s="114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455.99999999999994</v>
      </c>
      <c r="G12" s="53">
        <v>4382</v>
      </c>
      <c r="H12" s="53">
        <v>0</v>
      </c>
      <c r="I12" s="53">
        <v>2612</v>
      </c>
      <c r="J12" s="53">
        <v>1489</v>
      </c>
      <c r="K12" s="53">
        <v>744</v>
      </c>
      <c r="L12" s="53">
        <v>4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1370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3637</v>
      </c>
      <c r="AB12" s="53">
        <v>0</v>
      </c>
      <c r="AC12" s="53">
        <v>4465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17210</v>
      </c>
      <c r="AP12" s="54">
        <f>SUMIF($C$11:$AN$11,"I.Mad",C12:AN12)</f>
        <v>1949</v>
      </c>
      <c r="AQ12" s="54">
        <f>SUM(AO12:AP12)</f>
        <v>19159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>
        <v>11</v>
      </c>
      <c r="G13" s="55">
        <v>16</v>
      </c>
      <c r="H13" s="55" t="s">
        <v>20</v>
      </c>
      <c r="I13" s="55">
        <v>38</v>
      </c>
      <c r="J13" s="55">
        <v>104</v>
      </c>
      <c r="K13" s="55">
        <v>16</v>
      </c>
      <c r="L13" s="55">
        <v>1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>
        <v>3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>
        <v>20</v>
      </c>
      <c r="AB13" s="55" t="s">
        <v>20</v>
      </c>
      <c r="AC13" s="55">
        <v>31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124</v>
      </c>
      <c r="AP13" s="54">
        <f t="shared" ref="AP13:AP14" si="1">SUMIF($C$11:$AN$11,"I.Mad",C13:AN13)</f>
        <v>116</v>
      </c>
      <c r="AQ13" s="54">
        <f>SUM(AO13:AP13)</f>
        <v>240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>
        <v>4</v>
      </c>
      <c r="G14" s="55">
        <v>8</v>
      </c>
      <c r="H14" s="55" t="s">
        <v>20</v>
      </c>
      <c r="I14" s="55" t="s">
        <v>65</v>
      </c>
      <c r="J14" s="55">
        <v>15</v>
      </c>
      <c r="K14" s="55">
        <v>5</v>
      </c>
      <c r="L14" s="55">
        <v>1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>
        <v>1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>
        <v>7</v>
      </c>
      <c r="AB14" s="55" t="s">
        <v>20</v>
      </c>
      <c r="AC14" s="55">
        <v>6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27</v>
      </c>
      <c r="AP14" s="54">
        <f t="shared" si="1"/>
        <v>20</v>
      </c>
      <c r="AQ14" s="54">
        <f>SUM(AO14:AP14)</f>
        <v>47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>
        <v>5.2775934853579942</v>
      </c>
      <c r="G15" s="55">
        <v>57.81695624091067</v>
      </c>
      <c r="H15" s="55" t="s">
        <v>20</v>
      </c>
      <c r="I15" s="55" t="s">
        <v>20</v>
      </c>
      <c r="J15" s="55">
        <v>0.19</v>
      </c>
      <c r="K15" s="55">
        <v>0</v>
      </c>
      <c r="L15" s="55">
        <v>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>
        <v>7.8048780487804867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>
        <v>13.069001847916017</v>
      </c>
      <c r="AB15" s="55" t="s">
        <v>20</v>
      </c>
      <c r="AC15" s="55">
        <v>6.0221161355883206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>
        <v>12.5</v>
      </c>
      <c r="G16" s="61">
        <v>11.5</v>
      </c>
      <c r="H16" s="61" t="s">
        <v>20</v>
      </c>
      <c r="I16" s="61" t="s">
        <v>20</v>
      </c>
      <c r="J16" s="61">
        <v>14</v>
      </c>
      <c r="K16" s="61">
        <v>13.5</v>
      </c>
      <c r="L16" s="61">
        <v>13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>
        <v>12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>
        <v>12.5</v>
      </c>
      <c r="AB16" s="61" t="s">
        <v>20</v>
      </c>
      <c r="AC16" s="61">
        <v>13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/>
      <c r="P22" s="55"/>
      <c r="Q22" s="55"/>
      <c r="R22" s="55"/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74"/>
      <c r="Z24" s="58"/>
      <c r="AA24" s="58"/>
      <c r="AB24" s="58"/>
      <c r="AC24" s="58"/>
      <c r="AD24" s="58"/>
      <c r="AE24" s="58"/>
      <c r="AF24" s="58"/>
      <c r="AG24" s="74"/>
      <c r="AH24" s="58"/>
      <c r="AI24" s="58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58"/>
      <c r="R25" s="74"/>
      <c r="S25" s="58"/>
      <c r="T25" s="58"/>
      <c r="U25" s="58"/>
      <c r="V25" s="58"/>
      <c r="W25" s="58"/>
      <c r="X25" s="58"/>
      <c r="Y25" s="58"/>
      <c r="Z25" s="58"/>
      <c r="AA25" s="111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74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4"/>
      <c r="Z29" s="58"/>
      <c r="AA29" s="74">
        <v>0.27500000000000002</v>
      </c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4">
        <f t="shared" si="5"/>
        <v>0.27500000000000002</v>
      </c>
      <c r="AP29" s="54">
        <f t="shared" si="6"/>
        <v>0</v>
      </c>
      <c r="AQ29" s="58">
        <f t="shared" si="4"/>
        <v>0.27500000000000002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74">
        <v>2.3530000000000002</v>
      </c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2.3530000000000002</v>
      </c>
      <c r="AP30" s="54">
        <f t="shared" si="6"/>
        <v>0</v>
      </c>
      <c r="AQ30" s="58">
        <f t="shared" si="4"/>
        <v>2.3530000000000002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455.99999999999994</v>
      </c>
      <c r="G38" s="58">
        <f t="shared" si="7"/>
        <v>4382</v>
      </c>
      <c r="H38" s="58">
        <f t="shared" si="7"/>
        <v>0</v>
      </c>
      <c r="I38" s="58">
        <f t="shared" si="7"/>
        <v>2612</v>
      </c>
      <c r="J38" s="58">
        <f t="shared" si="7"/>
        <v>1489</v>
      </c>
      <c r="K38" s="58">
        <f t="shared" si="7"/>
        <v>744</v>
      </c>
      <c r="L38" s="58">
        <f t="shared" si="7"/>
        <v>4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1370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3639.6280000000002</v>
      </c>
      <c r="AB38" s="58">
        <f t="shared" ref="AB38:AN38" si="8">+SUM(AB12,AB18,AB24:AB37)</f>
        <v>0</v>
      </c>
      <c r="AC38" s="58">
        <f>+SUM(AC12,AC18,AC24:AC37)</f>
        <v>4465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17212.628000000001</v>
      </c>
      <c r="AP38" s="58">
        <f>SUM(AP12,AP18,AP24:AP37)</f>
        <v>1949</v>
      </c>
      <c r="AQ38" s="58">
        <f>SUM(AO38:AP38)</f>
        <v>19161.628000000001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19.3</v>
      </c>
      <c r="H39" s="60"/>
      <c r="I39" s="93">
        <v>20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2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2015-06-23T19:02:20Z</cp:lastPrinted>
  <dcterms:created xsi:type="dcterms:W3CDTF">2008-10-21T17:58:04Z</dcterms:created>
  <dcterms:modified xsi:type="dcterms:W3CDTF">2015-12-04T16:51:16Z</dcterms:modified>
</cp:coreProperties>
</file>