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<sst xmlns="http://schemas.openxmlformats.org/spreadsheetml/2006/main" count="362" uniqueCount="69">
  <si>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</si>
  <si>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</si>
  <si>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</si>
  <si>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</si>
  <si>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</si>
  <si>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</si>
  <si>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</si>
  <si>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</si>
  <si>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</si>
  <si>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</si>
  <si>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</si>
  <si>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</si>
  <si>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</si>
  <si>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</si>
  <si>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</si>
  <si>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</si>
  <si>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</si>
  <si>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</si>
  <si>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</si>
  <si>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</si>
  <si>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</si>
  <si>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</si>
  <si>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</si>
  <si>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</si>
  <si>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</si>
  <si>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</si>
  <si>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</si>
  <si>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</si>
  <si>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</si>
  <si>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</si>
  <si>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</si>
  <si>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</si>
  <si>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</si>
  <si>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</si>
  <si>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</si>
  <si>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</si>
  <si>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</si>
  <si>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</si>
  <si>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</si>
  <si>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</si>
  <si>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</si>
  <si>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</si>
  <si>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</si>
  <si>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</si>
  <si>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</si>
  <si>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</si>
  <si>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</si>
  <si>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</si>
  <si>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</si>
  <si>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</si>
  <si>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</si>
  <si>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</si>
  <si>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</si>
  <si>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</si>
  <si>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</si>
  <si>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</si>
  <si>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</si>
  <si>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</si>
  <si>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</si>
  <si>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</si>
  <si>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</si>
  <si>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</si>
  <si>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</si>
  <si>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</si>
  <si>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</si>
  <si>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 xml:space="preserve">        Fecha  : 03/11/2023</t>
  </si>
  <si>
    <t>Callao,06 de noviembre del 2023</t>
  </si>
  <si>
    <t>CPT/jsr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</si>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</sst>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4" zoomScaleNormal="24" workbookViewId="0">
      <selection activeCell="AD6" sqref="AD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346.935</v>
      </c>
      <c r="G12" s="24">
        <v>548.13</v>
      </c>
      <c r="H12" s="24">
        <v>7522.74</v>
      </c>
      <c r="I12" s="24">
        <v>12814</v>
      </c>
      <c r="J12" s="24">
        <v>0</v>
      </c>
      <c r="K12" s="24">
        <v>866.58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5845.87</v>
      </c>
      <c r="R12" s="24">
        <v>0</v>
      </c>
      <c r="S12" s="24">
        <v>4625.915</v>
      </c>
      <c r="T12" s="24">
        <v>106.55</v>
      </c>
      <c r="U12" s="24">
        <v>1963</v>
      </c>
      <c r="V12" s="24">
        <v>520.21</v>
      </c>
      <c r="W12" s="24">
        <v>8035.835</v>
      </c>
      <c r="X12" s="24">
        <v>269.53500000000003</v>
      </c>
      <c r="Y12" s="24">
        <v>8347.2900000000009</v>
      </c>
      <c r="Z12" s="24">
        <v>1099.02</v>
      </c>
      <c r="AA12" s="24">
        <v>3286.1350000000002</v>
      </c>
      <c r="AB12" s="24">
        <v>56.884999999999998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46332.755000000005</v>
      </c>
      <c r="AP12" s="24">
        <f>SUMIF($C$11:$AN$11,"I.Mad",C12:AN12)</f>
        <v>9921.8750000000018</v>
      </c>
      <c r="AQ12" s="24">
        <f>SUM(AO12:AP12)</f>
        <v>56254.630000000005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18</v>
      </c>
      <c r="G13" s="24">
        <v>10</v>
      </c>
      <c r="H13" s="24">
        <v>196</v>
      </c>
      <c r="I13" s="24">
        <v>37</v>
      </c>
      <c r="J13" s="24" t="s">
        <v>33</v>
      </c>
      <c r="K13" s="24">
        <v>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23</v>
      </c>
      <c r="R13" s="24" t="s">
        <v>33</v>
      </c>
      <c r="S13" s="24">
        <v>22</v>
      </c>
      <c r="T13" s="24">
        <v>1</v>
      </c>
      <c r="U13" s="24">
        <v>13</v>
      </c>
      <c r="V13" s="24">
        <v>5</v>
      </c>
      <c r="W13" s="24">
        <v>46</v>
      </c>
      <c r="X13" s="24">
        <v>5</v>
      </c>
      <c r="Y13" s="24">
        <v>46</v>
      </c>
      <c r="Z13" s="24">
        <v>25</v>
      </c>
      <c r="AA13" s="24">
        <v>12</v>
      </c>
      <c r="AB13" s="24">
        <v>1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212</v>
      </c>
      <c r="AP13" s="24">
        <f>SUMIF($C$11:$AN$11,"I.Mad",C13:AN13)</f>
        <v>251</v>
      </c>
      <c r="AQ13" s="24">
        <f>SUM(AO13:AP13)</f>
        <v>463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5</v>
      </c>
      <c r="G14" s="24">
        <v>1</v>
      </c>
      <c r="H14" s="24">
        <v>19</v>
      </c>
      <c r="I14" s="24" t="s">
        <v>68</v>
      </c>
      <c r="J14" s="24" t="s">
        <v>33</v>
      </c>
      <c r="K14" s="24" t="s">
        <v>68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33</v>
      </c>
      <c r="S14" s="24">
        <v>8</v>
      </c>
      <c r="T14" s="24" t="s">
        <v>68</v>
      </c>
      <c r="U14" s="24">
        <v>5</v>
      </c>
      <c r="V14" s="24">
        <v>3</v>
      </c>
      <c r="W14" s="24">
        <v>5</v>
      </c>
      <c r="X14" s="24">
        <v>3</v>
      </c>
      <c r="Y14" s="24">
        <v>14</v>
      </c>
      <c r="Z14" s="24">
        <v>4</v>
      </c>
      <c r="AA14" s="24">
        <v>5</v>
      </c>
      <c r="AB14" s="24" t="s">
        <v>68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46</v>
      </c>
      <c r="AP14" s="24">
        <f>SUMIF($C$11:$AN$11,"I.Mad",C14:AN14)</f>
        <v>34</v>
      </c>
      <c r="AQ14" s="24">
        <f>SUM(AO14:AP14)</f>
        <v>80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61.527078192127902</v>
      </c>
      <c r="G15" s="24">
        <v>66.242038228863706</v>
      </c>
      <c r="H15" s="24">
        <v>57.085851450080398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21.550266732372702</v>
      </c>
      <c r="R15" s="24" t="s">
        <v>33</v>
      </c>
      <c r="S15" s="24">
        <v>29.1774791502216</v>
      </c>
      <c r="T15" s="24" t="s">
        <v>33</v>
      </c>
      <c r="U15" s="24">
        <v>26.5221393967423</v>
      </c>
      <c r="V15" s="24">
        <v>29.1409207020126</v>
      </c>
      <c r="W15" s="24">
        <v>42.582684500418097</v>
      </c>
      <c r="X15" s="24">
        <v>70.647357495008094</v>
      </c>
      <c r="Y15" s="24">
        <v>30.117486017998999</v>
      </c>
      <c r="Z15" s="24">
        <v>66.700824899711293</v>
      </c>
      <c r="AA15" s="24">
        <v>44.986700992350599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>
        <v>9</v>
      </c>
      <c r="G16" s="27">
        <v>11.5</v>
      </c>
      <c r="H16" s="27">
        <v>11.5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</v>
      </c>
      <c r="R16" s="24" t="s">
        <v>33</v>
      </c>
      <c r="S16" s="27">
        <v>12</v>
      </c>
      <c r="T16" s="24" t="s">
        <v>33</v>
      </c>
      <c r="U16" s="27">
        <v>12</v>
      </c>
      <c r="V16" s="27">
        <v>12</v>
      </c>
      <c r="W16" s="27">
        <v>11.5</v>
      </c>
      <c r="X16" s="27">
        <v>11.5</v>
      </c>
      <c r="Y16" s="27">
        <v>12</v>
      </c>
      <c r="Z16" s="27">
        <v>11.5</v>
      </c>
      <c r="AA16" s="27">
        <v>12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>
        <v>0.58155000000000001</v>
      </c>
      <c r="Z27" s="24">
        <v>0.87700999999999996</v>
      </c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0.58155000000000001</v>
      </c>
      <c r="AP27" s="24">
        <f t="shared" si="1"/>
        <v>0.87700999999999996</v>
      </c>
      <c r="AQ27" s="33">
        <f t="shared" si="2"/>
        <v>1.4585599999999999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>
        <v>4.0999999999999996</v>
      </c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4.0999999999999996</v>
      </c>
      <c r="AP30" s="24">
        <f t="shared" si="1"/>
        <v>0</v>
      </c>
      <c r="AQ30" s="33">
        <f t="shared" si="2"/>
        <v>4.0999999999999996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346.935</v>
      </c>
      <c r="G41" s="33">
        <f t="shared" si="3"/>
        <v>548.13</v>
      </c>
      <c r="H41" s="33">
        <f t="shared" si="3"/>
        <v>7522.74</v>
      </c>
      <c r="I41" s="33">
        <f t="shared" si="3"/>
        <v>12814</v>
      </c>
      <c r="J41" s="33">
        <f t="shared" si="3"/>
        <v>0</v>
      </c>
      <c r="K41" s="33">
        <f t="shared" si="3"/>
        <v>866.58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5845.87</v>
      </c>
      <c r="R41" s="33">
        <f t="shared" si="3"/>
        <v>0</v>
      </c>
      <c r="S41" s="33">
        <f t="shared" si="3"/>
        <v>4625.915</v>
      </c>
      <c r="T41" s="33">
        <f t="shared" si="3"/>
        <v>106.55</v>
      </c>
      <c r="U41" s="33">
        <f t="shared" si="3"/>
        <v>1963</v>
      </c>
      <c r="V41" s="33">
        <f t="shared" si="3"/>
        <v>520.21</v>
      </c>
      <c r="W41" s="33">
        <f t="shared" si="3"/>
        <v>8035.835</v>
      </c>
      <c r="X41" s="33">
        <f t="shared" si="3"/>
        <v>269.53500000000003</v>
      </c>
      <c r="Y41" s="33">
        <f t="shared" si="3"/>
        <v>8347.8715500000017</v>
      </c>
      <c r="Z41" s="33">
        <f t="shared" si="3"/>
        <v>1099.8970099999999</v>
      </c>
      <c r="AA41" s="33">
        <f>+SUM(AA24:AA40,AA18,C12)</f>
        <v>4.0999999999999996</v>
      </c>
      <c r="AB41" s="33">
        <f t="shared" si="3"/>
        <v>56.884999999999998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46337.436550000006</v>
      </c>
      <c r="AP41" s="33">
        <f>SUM(AP12,AP18,AP24:AP37)</f>
        <v>9922.752010000002</v>
      </c>
      <c r="AQ41" s="33">
        <f t="shared" si="2"/>
        <v>56260.18856000001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67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2023-11-13T18:20:21Z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