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Industrial\"/>
    </mc:Choice>
  </mc:AlternateContent>
  <bookViews>
    <workbookView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Q19" i="5" s="1"/>
  <c r="AP18" i="5"/>
  <c r="AO18" i="5"/>
  <c r="AQ18" i="5" s="1"/>
  <c r="AP14" i="5"/>
  <c r="AO14" i="5"/>
  <c r="AP13" i="5"/>
  <c r="AO13" i="5"/>
  <c r="AP12" i="5"/>
  <c r="AO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<sst xmlns="http://schemas.openxmlformats.org/spreadsheetml/2006/main" count="397" uniqueCount="65">
  <si>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</si>
  <si>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</si>
  <si>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</si>
  <si>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</si>
  <si>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</si>
  <si>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</si>
  <si>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</si>
  <si>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</si>
  <si>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</si>
  <si>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</si>
  <si>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</si>
  <si>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</si>
  <si>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</si>
  <si>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</si>
  <si>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</si>
  <si>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</si>
  <si>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</si>
  <si>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</si>
  <si>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</si>
  <si>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</si>
  <si>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</si>
  <si>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</si>
  <si>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</si>
  <si>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</si>
  <si>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</si>
  <si>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</si>
  <si>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</si>
  <si>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</si>
  <si>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</si>
  <si>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</si>
  <si>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</si>
  <si>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</si>
  <si>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</si>
  <si>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</si>
  <si>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</si>
  <si>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</si>
  <si>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</si>
  <si>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</si>
  <si>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</si>
  <si>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</si>
  <si>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</si>
  <si>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</si>
  <si>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</si>
  <si>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</si>
  <si>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</si>
  <si>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</si>
  <si>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</si>
  <si>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</si>
  <si>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</si>
  <si>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</si>
  <si>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</si>
  <si>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</si>
  <si>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</si>
  <si>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</si>
  <si>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</si>
  <si>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</si>
  <si>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</si>
  <si>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</si>
  <si>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</si>
  <si>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</si>
  <si>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</si>
  <si>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>R.M.N°427-2015-PRODUCE,R.M.N°242-2016-PRODUCE,R.M.N°275-2016-PRODUCE</t>
  </si>
  <si>
    <t xml:space="preserve">           Atención: Sr. Bruno Giuffra Monteverde</t>
  </si>
  <si>
    <t xml:space="preserve">        Fecha  : 03/08/2016</t>
  </si>
  <si>
    <t>Callao, 04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</si>
</sst>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D1" zoomScale="25" zoomScaleNormal="25" workbookViewId="0">
      <selection activeCell="AN39" sqref="AN3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43</v>
      </c>
    </row>
    <row r="2" spans="2:48" ht="30" x14ac:dyDescent="0.4">
      <c r="B2" s="95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62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45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54</v>
      </c>
      <c r="X10" s="117"/>
      <c r="Y10" s="118" t="s">
        <v>47</v>
      </c>
      <c r="Z10" s="115"/>
      <c r="AA10" s="116" t="s">
        <v>38</v>
      </c>
      <c r="AB10" s="117"/>
      <c r="AC10" s="116" t="s">
        <v>13</v>
      </c>
      <c r="AD10" s="117"/>
      <c r="AE10" s="114" t="s">
        <v>48</v>
      </c>
      <c r="AF10" s="115"/>
      <c r="AG10" s="114" t="s">
        <v>49</v>
      </c>
      <c r="AH10" s="115"/>
      <c r="AI10" s="114" t="s">
        <v>50</v>
      </c>
      <c r="AJ10" s="115"/>
      <c r="AK10" s="114" t="s">
        <v>51</v>
      </c>
      <c r="AL10" s="115"/>
      <c r="AM10" s="114" t="s">
        <v>52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2320.7199999999998</v>
      </c>
      <c r="AF12" s="53">
        <v>0</v>
      </c>
      <c r="AG12" s="53">
        <v>1924.2950000000001</v>
      </c>
      <c r="AH12" s="53">
        <v>0</v>
      </c>
      <c r="AI12" s="53">
        <v>0</v>
      </c>
      <c r="AJ12" s="53">
        <v>0</v>
      </c>
      <c r="AK12" s="53">
        <v>129.94</v>
      </c>
      <c r="AL12" s="53">
        <v>0</v>
      </c>
      <c r="AM12" s="53">
        <v>0</v>
      </c>
      <c r="AN12" s="53">
        <v>0</v>
      </c>
      <c r="AO12" s="54">
        <f>SUMIF($C$11:$AN$11,"Ind*",C12:AN12)</f>
        <v>4374.954999999999</v>
      </c>
      <c r="AP12" s="54">
        <f>SUMIF($C$11:$AN$11,"I.Mad",C12:AN12)</f>
        <v>0</v>
      </c>
      <c r="AQ12" s="54">
        <f>SUM(AO12:AP12)</f>
        <v>4374.954999999999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26</v>
      </c>
      <c r="AF13" s="55" t="s">
        <v>20</v>
      </c>
      <c r="AG13" s="55">
        <v>25</v>
      </c>
      <c r="AH13" s="55" t="s">
        <v>20</v>
      </c>
      <c r="AI13" s="55" t="s">
        <v>20</v>
      </c>
      <c r="AJ13" s="55" t="s">
        <v>20</v>
      </c>
      <c r="AK13" s="55">
        <v>1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52</v>
      </c>
      <c r="AP13" s="54">
        <f>SUMIF($C$11:$AN$11,"I.Mad",C13:AN13)</f>
        <v>0</v>
      </c>
      <c r="AQ13" s="54">
        <f>SUM(AO13:AP13)</f>
        <v>52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8</v>
      </c>
      <c r="AF14" s="55" t="s">
        <v>20</v>
      </c>
      <c r="AG14" s="55">
        <v>8</v>
      </c>
      <c r="AH14" s="55" t="s">
        <v>20</v>
      </c>
      <c r="AI14" s="55" t="s">
        <v>20</v>
      </c>
      <c r="AJ14" s="55" t="s">
        <v>20</v>
      </c>
      <c r="AK14" s="55">
        <v>1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17</v>
      </c>
      <c r="AP14" s="54">
        <f>SUMIF($C$11:$AN$11,"I.Mad",C14:AN14)</f>
        <v>0</v>
      </c>
      <c r="AQ14" s="54">
        <f>SUM(AO14:AP14)</f>
        <v>17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2.3868368178392894</v>
      </c>
      <c r="AF15" s="55" t="s">
        <v>20</v>
      </c>
      <c r="AG15" s="55">
        <v>5.3486524835983582</v>
      </c>
      <c r="AH15" s="55" t="s">
        <v>20</v>
      </c>
      <c r="AI15" s="55" t="s">
        <v>20</v>
      </c>
      <c r="AJ15" s="55" t="s">
        <v>20</v>
      </c>
      <c r="AK15" s="55">
        <v>15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>
        <v>13</v>
      </c>
      <c r="AF16" s="61" t="s">
        <v>20</v>
      </c>
      <c r="AG16" s="61">
        <v>13</v>
      </c>
      <c r="AH16" s="61" t="s">
        <v>20</v>
      </c>
      <c r="AI16" s="61" t="s">
        <v>20</v>
      </c>
      <c r="AJ16" s="61" t="s">
        <v>20</v>
      </c>
      <c r="AK16" s="61">
        <v>13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74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/>
      <c r="R25" s="74"/>
      <c r="S25" s="74"/>
      <c r="T25" s="74"/>
      <c r="U25" s="74"/>
      <c r="V25" s="74"/>
      <c r="W25" s="58"/>
      <c r="X25" s="58"/>
      <c r="Y25" s="74"/>
      <c r="Z25" s="58"/>
      <c r="AA25" s="74"/>
      <c r="AB25" s="74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56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7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46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>SUMIF($C$11:$AN$11,"Ind*",C33:AN33)</f>
        <v>0</v>
      </c>
      <c r="AP33" s="54">
        <f>SUMIF($C$11:$AN$11,"I.Mad",C33:AN33)</f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58</v>
      </c>
      <c r="C35" s="58"/>
      <c r="D35" s="74"/>
      <c r="E35" s="58"/>
      <c r="F35" s="58"/>
      <c r="G35" s="58"/>
      <c r="H35" s="58"/>
      <c r="I35" s="74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>+SUM(S12,S18,S24:S37)</f>
        <v>0</v>
      </c>
      <c r="T38" s="58">
        <f t="shared" si="3"/>
        <v>0</v>
      </c>
      <c r="U38" s="58">
        <f>+SUM(U12,U18,U24:U37)</f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2320.7199999999998</v>
      </c>
      <c r="AF38" s="58">
        <f t="shared" si="4"/>
        <v>0</v>
      </c>
      <c r="AG38" s="58">
        <f t="shared" si="4"/>
        <v>1924.2950000000001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129.94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4374.954999999999</v>
      </c>
      <c r="AP38" s="58">
        <f>SUM(AP12,AP18,AP24:AP37)</f>
        <v>0</v>
      </c>
      <c r="AQ38" s="58">
        <f>SUM(AO38:AP38)</f>
        <v>4374.954999999999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17</v>
      </c>
      <c r="H39" s="60"/>
      <c r="I39" s="93">
        <v>17.93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>
        <v>16.5</v>
      </c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2016-07-08T18:47:01Z</cp:lastPrinted>
  <dcterms:created xsi:type="dcterms:W3CDTF">2008-10-21T17:58:04Z</dcterms:created>
  <dcterms:modified xsi:type="dcterms:W3CDTF">2016-08-04T17:33:23Z</dcterms:modified>
</cp:coreProperties>
</file>