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Q36" i="5"/>
  <c r="AP36" i="5"/>
  <c r="AO36" i="5"/>
  <c r="AQ35" i="5"/>
  <c r="AP35" i="5"/>
  <c r="AO35" i="5"/>
  <c r="AQ34" i="5"/>
  <c r="AP34" i="5"/>
  <c r="AO34" i="5"/>
  <c r="AP33" i="5"/>
  <c r="AO33" i="5"/>
  <c r="AQ33" i="5" s="1"/>
  <c r="AP32" i="5"/>
  <c r="AO32" i="5"/>
  <c r="AQ32" i="5" s="1"/>
  <c r="AP31" i="5"/>
  <c r="AQ31" i="5" s="1"/>
  <c r="AO31" i="5"/>
  <c r="AP30" i="5"/>
  <c r="AO30" i="5"/>
  <c r="AQ29" i="5"/>
  <c r="AP29" i="5"/>
  <c r="AO29" i="5"/>
  <c r="AP28" i="5"/>
  <c r="AO28" i="5"/>
  <c r="AP27" i="5"/>
  <c r="AO27" i="5"/>
  <c r="AP26" i="5"/>
  <c r="AO26" i="5"/>
  <c r="AQ26" i="5" s="1"/>
  <c r="AP25" i="5"/>
  <c r="AO25" i="5"/>
  <c r="AP24" i="5"/>
  <c r="AO24" i="5"/>
  <c r="AQ24" i="5" s="1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28" i="5" l="1"/>
  <c r="AQ27" i="5"/>
  <c r="AQ13" i="5"/>
  <c r="AQ30" i="5"/>
  <c r="AQ25" i="5"/>
  <c r="AQ12" i="5"/>
  <c r="AQ14" i="5"/>
  <c r="AP38" i="5"/>
  <c r="AO38" i="5"/>
  <c r="AQ38" i="5" l="1"/>
</calcChain>
</file>

<file path=xl/sharedStrings.xml><?xml version="1.0" encoding="utf-8"?>
<sst xmlns="http://schemas.openxmlformats.org/spreadsheetml/2006/main" count="353" uniqueCount="67">
  <si>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</si>
  <si>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</si>
  <si>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</si>
  <si>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</si>
  <si>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</si>
  <si>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</si>
  <si>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</si>
  <si>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</si>
  <si>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</si>
  <si>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</si>
  <si>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</si>
  <si>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</si>
  <si>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</si>
  <si>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</si>
  <si>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</si>
  <si>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</si>
  <si>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</si>
  <si>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</si>
  <si>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</si>
  <si>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</si>
  <si>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</si>
  <si>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</si>
  <si>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</si>
  <si>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</si>
  <si>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</si>
  <si>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</si>
  <si>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</si>
  <si>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</si>
  <si>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</si>
  <si>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</si>
  <si>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</si>
  <si>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</si>
  <si>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</si>
  <si>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</si>
  <si>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</si>
  <si>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</si>
  <si>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</si>
  <si>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</si>
  <si>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</si>
  <si>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</si>
  <si>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</si>
  <si>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</si>
  <si>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</si>
  <si>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</si>
  <si>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</si>
  <si>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</si>
  <si>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</si>
  <si>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</si>
  <si>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</si>
  <si>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</si>
  <si>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</si>
  <si>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</si>
  <si>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</si>
  <si>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</si>
  <si>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</si>
  <si>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</si>
  <si>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</si>
  <si>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</si>
  <si>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</si>
  <si>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</si>
  <si>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CALAMAR</t>
  </si>
  <si>
    <t>FALSO VOLADOR</t>
  </si>
  <si>
    <t>Callao, 04 de julio del 2016</t>
  </si>
  <si>
    <t>S/M</t>
  </si>
  <si>
    <t>R.M.N°427-2015-PRODUCE,R.M.N°228-2016-PRODUCE,R.M.N°238-2016-PRODUCE</t>
  </si>
  <si>
    <t xml:space="preserve">        Fecha  : 03/07/2016</t>
  </si>
  <si>
    <t>11.5 y 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</si>
</sst>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7" fontId="26" fillId="0" borderId="1" xfId="0" quotePrefix="1" applyNumberFormat="1" applyFont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X23" sqref="X2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44</v>
      </c>
    </row>
    <row r="2" spans="2:48" ht="30" x14ac:dyDescent="0.4">
      <c r="B2" s="95" t="s">
        <v>45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43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37</v>
      </c>
      <c r="AN6" s="122"/>
      <c r="AO6" s="122"/>
      <c r="AP6" s="122"/>
      <c r="AQ6" s="122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65</v>
      </c>
      <c r="AP8" s="122"/>
      <c r="AQ8" s="122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46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56</v>
      </c>
      <c r="X10" s="117"/>
      <c r="Y10" s="118" t="s">
        <v>49</v>
      </c>
      <c r="Z10" s="115"/>
      <c r="AA10" s="116" t="s">
        <v>38</v>
      </c>
      <c r="AB10" s="117"/>
      <c r="AC10" s="116" t="s">
        <v>13</v>
      </c>
      <c r="AD10" s="117"/>
      <c r="AE10" s="114" t="s">
        <v>50</v>
      </c>
      <c r="AF10" s="115"/>
      <c r="AG10" s="114" t="s">
        <v>51</v>
      </c>
      <c r="AH10" s="115"/>
      <c r="AI10" s="114" t="s">
        <v>52</v>
      </c>
      <c r="AJ10" s="115"/>
      <c r="AK10" s="114" t="s">
        <v>53</v>
      </c>
      <c r="AL10" s="115"/>
      <c r="AM10" s="114" t="s">
        <v>54</v>
      </c>
      <c r="AN10" s="115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950</v>
      </c>
      <c r="H12" s="53">
        <v>0</v>
      </c>
      <c r="I12" s="53">
        <v>3166</v>
      </c>
      <c r="J12" s="53">
        <v>505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2676.386</v>
      </c>
      <c r="R12" s="53">
        <v>735</v>
      </c>
      <c r="S12" s="53">
        <v>2758.72</v>
      </c>
      <c r="T12" s="53">
        <v>1752.1969999999999</v>
      </c>
      <c r="U12" s="53">
        <v>1280</v>
      </c>
      <c r="V12" s="53">
        <v>1167</v>
      </c>
      <c r="W12" s="53">
        <v>5060.7749999999996</v>
      </c>
      <c r="X12" s="53">
        <v>1229.2</v>
      </c>
      <c r="Y12" s="53">
        <v>3720.287186302814</v>
      </c>
      <c r="Z12" s="53">
        <v>1032.2712956794212</v>
      </c>
      <c r="AA12" s="53">
        <v>1109.2344827586207</v>
      </c>
      <c r="AB12" s="53">
        <v>0</v>
      </c>
      <c r="AC12" s="53">
        <v>3223.9247658079626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23945.327434869396</v>
      </c>
      <c r="AP12" s="54">
        <f>SUMIF($C$11:$AN$11,"I.Mad",C12:AN12)</f>
        <v>6420.6682956794211</v>
      </c>
      <c r="AQ12" s="54">
        <f>SUM(AO12:AP12)</f>
        <v>30365.995730548817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>
        <v>2</v>
      </c>
      <c r="H13" s="55" t="s">
        <v>20</v>
      </c>
      <c r="I13" s="55">
        <v>16</v>
      </c>
      <c r="J13" s="55">
        <v>11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42</v>
      </c>
      <c r="R13" s="55">
        <v>23</v>
      </c>
      <c r="S13" s="55">
        <v>25</v>
      </c>
      <c r="T13" s="55">
        <v>46</v>
      </c>
      <c r="U13" s="55">
        <v>12</v>
      </c>
      <c r="V13" s="55">
        <v>32</v>
      </c>
      <c r="W13" s="55">
        <v>34</v>
      </c>
      <c r="X13" s="55">
        <v>26</v>
      </c>
      <c r="Y13" s="55">
        <v>45</v>
      </c>
      <c r="Z13" s="55">
        <v>17</v>
      </c>
      <c r="AA13" s="55">
        <v>6</v>
      </c>
      <c r="AB13" s="55" t="s">
        <v>20</v>
      </c>
      <c r="AC13" s="55">
        <v>30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212</v>
      </c>
      <c r="AP13" s="54">
        <f>SUMIF($C$11:$AN$11,"I.Mad",C13:AN13)</f>
        <v>155</v>
      </c>
      <c r="AQ13" s="54">
        <f>SUM(AO13:AP13)</f>
        <v>367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>
        <v>2</v>
      </c>
      <c r="H14" s="55" t="s">
        <v>20</v>
      </c>
      <c r="I14" s="55">
        <v>4</v>
      </c>
      <c r="J14" s="55" t="s">
        <v>63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8</v>
      </c>
      <c r="R14" s="55">
        <v>3</v>
      </c>
      <c r="S14" s="55">
        <v>3</v>
      </c>
      <c r="T14" s="55">
        <v>8</v>
      </c>
      <c r="U14" s="55">
        <v>6</v>
      </c>
      <c r="V14" s="55">
        <v>3</v>
      </c>
      <c r="W14" s="55">
        <v>8</v>
      </c>
      <c r="X14" s="55">
        <v>4</v>
      </c>
      <c r="Y14" s="55">
        <v>5</v>
      </c>
      <c r="Z14" s="55">
        <v>4</v>
      </c>
      <c r="AA14" s="55">
        <v>3</v>
      </c>
      <c r="AB14" s="55" t="s">
        <v>20</v>
      </c>
      <c r="AC14" s="55">
        <v>6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45</v>
      </c>
      <c r="AP14" s="54">
        <f>SUMIF($C$11:$AN$11,"I.Mad",C14:AN14)</f>
        <v>22</v>
      </c>
      <c r="AQ14" s="54">
        <f>SUM(AO14:AP14)</f>
        <v>67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>
        <v>36.083701457117492</v>
      </c>
      <c r="H15" s="55" t="s">
        <v>20</v>
      </c>
      <c r="I15" s="55">
        <v>0.20708217523852016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0</v>
      </c>
      <c r="R15" s="55">
        <v>0</v>
      </c>
      <c r="S15" s="55">
        <v>1.4132636771838576</v>
      </c>
      <c r="T15" s="55">
        <v>1.5057937116536901</v>
      </c>
      <c r="U15" s="55">
        <v>0.53271894867573932</v>
      </c>
      <c r="V15" s="55">
        <v>0.82835053513552193</v>
      </c>
      <c r="W15" s="55">
        <v>0</v>
      </c>
      <c r="X15" s="55">
        <v>0</v>
      </c>
      <c r="Y15" s="55">
        <v>0</v>
      </c>
      <c r="Z15" s="55">
        <v>0</v>
      </c>
      <c r="AA15" s="55">
        <v>17.29912092517332</v>
      </c>
      <c r="AB15" s="55" t="s">
        <v>20</v>
      </c>
      <c r="AC15" s="55">
        <v>17.346676787285208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126" t="s">
        <v>66</v>
      </c>
      <c r="H16" s="61" t="s">
        <v>20</v>
      </c>
      <c r="I16" s="61">
        <v>14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14</v>
      </c>
      <c r="R16" s="61">
        <v>14</v>
      </c>
      <c r="S16" s="61">
        <v>14</v>
      </c>
      <c r="T16" s="61">
        <v>14</v>
      </c>
      <c r="U16" s="61">
        <v>14</v>
      </c>
      <c r="V16" s="61">
        <v>14</v>
      </c>
      <c r="W16" s="61">
        <v>14</v>
      </c>
      <c r="X16" s="61">
        <v>14</v>
      </c>
      <c r="Y16" s="61">
        <v>14</v>
      </c>
      <c r="Z16" s="61">
        <v>14</v>
      </c>
      <c r="AA16" s="61">
        <v>13.5</v>
      </c>
      <c r="AB16" s="61" t="s">
        <v>20</v>
      </c>
      <c r="AC16" s="61">
        <v>13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>
        <v>3.9682539682539684</v>
      </c>
      <c r="H25" s="58"/>
      <c r="I25" s="58">
        <v>46</v>
      </c>
      <c r="J25" s="74"/>
      <c r="K25" s="58"/>
      <c r="L25" s="58"/>
      <c r="M25" s="58"/>
      <c r="N25" s="58"/>
      <c r="O25" s="58"/>
      <c r="P25" s="58"/>
      <c r="Q25" s="58">
        <v>1.6143168290826786</v>
      </c>
      <c r="R25" s="74"/>
      <c r="S25" s="58">
        <v>1.2803030303030303</v>
      </c>
      <c r="T25" s="58">
        <v>0.80303030303030309</v>
      </c>
      <c r="U25" s="74"/>
      <c r="V25" s="58"/>
      <c r="W25" s="58">
        <v>44.224999999999994</v>
      </c>
      <c r="X25" s="58">
        <v>15.8</v>
      </c>
      <c r="Y25" s="58">
        <v>119.81300873671276</v>
      </c>
      <c r="Z25" s="58">
        <v>22.58870432057887</v>
      </c>
      <c r="AA25" s="58">
        <v>0.72413793103448276</v>
      </c>
      <c r="AB25" s="58"/>
      <c r="AC25" s="58">
        <v>6.0752341920374713</v>
      </c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223.70025468742438</v>
      </c>
      <c r="AP25" s="54">
        <f t="shared" ref="AP25:AP37" si="2">SUMIF($C$11:$AN$11,"I.Mad",C25:AN25)</f>
        <v>39.191734623609179</v>
      </c>
      <c r="AQ25" s="58">
        <f>SUM(AO25:AP25)</f>
        <v>262.89198931103357</v>
      </c>
      <c r="AT25" s="20"/>
      <c r="AU25" s="20"/>
      <c r="AV25" s="20"/>
    </row>
    <row r="26" spans="2:48" ht="50.25" customHeight="1" x14ac:dyDescent="0.55000000000000004">
      <c r="B26" s="86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60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74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>
        <v>4.1379310344827586E-2</v>
      </c>
      <c r="AB30" s="58"/>
      <c r="AC30" s="74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4.1379310344827586E-2</v>
      </c>
      <c r="AP30" s="54">
        <f t="shared" si="2"/>
        <v>0</v>
      </c>
      <c r="AQ30" s="58">
        <f t="shared" si="0"/>
        <v>4.1379310344827586E-2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58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47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61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59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48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34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953.96825396825398</v>
      </c>
      <c r="H38" s="58">
        <f t="shared" si="3"/>
        <v>0</v>
      </c>
      <c r="I38" s="58">
        <f t="shared" si="3"/>
        <v>3212</v>
      </c>
      <c r="J38" s="58">
        <f t="shared" si="3"/>
        <v>505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2678.0003168290827</v>
      </c>
      <c r="R38" s="58">
        <f t="shared" si="3"/>
        <v>735</v>
      </c>
      <c r="S38" s="58">
        <f>+SUM(S12,S18,S24:S37)</f>
        <v>2760.0003030303028</v>
      </c>
      <c r="T38" s="58">
        <f t="shared" si="3"/>
        <v>1753.0000303030301</v>
      </c>
      <c r="U38" s="58">
        <f>+SUM(U12,U18,U24:U37)</f>
        <v>1280</v>
      </c>
      <c r="V38" s="58">
        <f t="shared" si="3"/>
        <v>1167</v>
      </c>
      <c r="W38" s="58">
        <f t="shared" si="3"/>
        <v>5105</v>
      </c>
      <c r="X38" s="58">
        <f t="shared" si="3"/>
        <v>1245</v>
      </c>
      <c r="Y38" s="58">
        <f>+SUM(Y12,Y18,Y24:Y37)</f>
        <v>3840.1001950395266</v>
      </c>
      <c r="Z38" s="58">
        <f>+SUM(Z12,Z18,Z24:Z37)</f>
        <v>1054.8600000000001</v>
      </c>
      <c r="AA38" s="58">
        <f>+SUM(AA12,AA18,AA24:AA37)</f>
        <v>1110</v>
      </c>
      <c r="AB38" s="58">
        <f t="shared" ref="AB38:AN38" si="4">+SUM(AB12,AB18,AB24:AB37)</f>
        <v>0</v>
      </c>
      <c r="AC38" s="58">
        <f>+SUM(AC12,AC18,AC24:AC37)</f>
        <v>3230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24169.069068867164</v>
      </c>
      <c r="AP38" s="58">
        <f>SUM(AP12,AP18,AP24:AP37)</f>
        <v>6459.8600303030307</v>
      </c>
      <c r="AQ38" s="58">
        <f>SUM(AO38:AP38)</f>
        <v>30628.929099170193</v>
      </c>
    </row>
    <row r="39" spans="2:43" ht="50.25" customHeight="1" x14ac:dyDescent="0.55000000000000004">
      <c r="B39" s="83" t="s">
        <v>39</v>
      </c>
      <c r="C39" s="25"/>
      <c r="D39" s="25"/>
      <c r="E39" s="25"/>
      <c r="F39" s="60"/>
      <c r="G39" s="60">
        <v>17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62</v>
      </c>
      <c r="AN43" s="4"/>
    </row>
    <row r="44" spans="2:43" ht="30.75" x14ac:dyDescent="0.45">
      <c r="B44" s="22" t="s">
        <v>57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2016-06-28T20:11:28Z</cp:lastPrinted>
  <dcterms:created xsi:type="dcterms:W3CDTF">2008-10-21T17:58:04Z</dcterms:created>
  <dcterms:modified xsi:type="dcterms:W3CDTF">2016-07-04T19:01:06Z</dcterms:modified>
</cp:coreProperties>
</file>