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<sst xmlns="http://schemas.openxmlformats.org/spreadsheetml/2006/main" count="381" uniqueCount="69">
  <si>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</si>
  <si>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</si>
  <si>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</si>
  <si>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</si>
  <si>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</si>
  <si>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</si>
  <si>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</si>
  <si>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</si>
  <si>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</si>
  <si>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</si>
  <si>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</si>
  <si>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</si>
  <si>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</si>
  <si>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</si>
  <si>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</si>
  <si>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</si>
  <si>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</si>
  <si>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</si>
  <si>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</si>
  <si>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</si>
  <si>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</si>
  <si>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</si>
  <si>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</si>
  <si>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</si>
  <si>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</si>
  <si>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</si>
  <si>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</si>
  <si>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</si>
  <si>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</si>
  <si>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</si>
  <si>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</si>
  <si>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</si>
  <si>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</si>
  <si>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</si>
  <si>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</si>
  <si>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</si>
  <si>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</si>
  <si>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</si>
  <si>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</si>
  <si>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</si>
  <si>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</si>
  <si>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</si>
  <si>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</si>
  <si>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</si>
  <si>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</si>
  <si>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</si>
  <si>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</si>
  <si>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</si>
  <si>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</si>
  <si>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</si>
  <si>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</si>
  <si>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</si>
  <si>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</si>
  <si>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</si>
  <si>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</si>
  <si>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</si>
  <si>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</si>
  <si>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</si>
  <si>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</si>
  <si>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</si>
  <si>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</si>
  <si>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</si>
  <si>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</si>
  <si>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</si>
  <si>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</si>
  <si>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Callao, 05 de junio del 2022</t>
  </si>
  <si>
    <t xml:space="preserve">        Fecha  : 04/06/2023</t>
  </si>
  <si>
    <t>R.M.N° 191-2023-PRODUCE, R.M.N°043-2023-PRODUCE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</si>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</sst>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3" zoomScaleNormal="23" workbookViewId="0">
      <selection activeCell="M37" sqref="M37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3" ht="27.75" x14ac:dyDescent="0.4">
      <c r="B9" s="4" t="s">
        <v>6</v>
      </c>
      <c r="C9" s="10" t="s">
        <v>67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224.24</v>
      </c>
      <c r="F12" s="24">
        <v>777.95000000000016</v>
      </c>
      <c r="G12" s="24">
        <v>2289.3000000000002</v>
      </c>
      <c r="H12" s="24">
        <v>32.045000000000002</v>
      </c>
      <c r="I12" s="24">
        <v>1286.0450000000001</v>
      </c>
      <c r="J12" s="24">
        <v>268.02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269.76499999999999</v>
      </c>
      <c r="X12" s="24">
        <v>0</v>
      </c>
      <c r="Y12" s="24">
        <v>2248.8142800000001</v>
      </c>
      <c r="Z12" s="24">
        <v>0</v>
      </c>
      <c r="AA12" s="24">
        <v>43.841880000000003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6362.0061599999999</v>
      </c>
      <c r="AP12" s="24">
        <f>SUMIF($C$11:$AN$11,"I.Mad",C12:AN12)</f>
        <v>1078.0150000000001</v>
      </c>
      <c r="AQ12" s="24">
        <f>SUM(AO12:AP12)</f>
        <v>7440.0211600000002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>
        <v>2</v>
      </c>
      <c r="F13" s="24">
        <v>4</v>
      </c>
      <c r="G13" s="24">
        <v>18</v>
      </c>
      <c r="H13" s="24">
        <v>3</v>
      </c>
      <c r="I13" s="24">
        <v>23</v>
      </c>
      <c r="J13" s="24">
        <v>12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>
        <v>12</v>
      </c>
      <c r="X13" s="24" t="s">
        <v>33</v>
      </c>
      <c r="Y13" s="24">
        <v>48</v>
      </c>
      <c r="Z13" s="24" t="s">
        <v>33</v>
      </c>
      <c r="AA13" s="24">
        <v>1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104</v>
      </c>
      <c r="AP13" s="24">
        <f>SUMIF($C$11:$AN$11,"I.Mad",C13:AN13)</f>
        <v>19</v>
      </c>
      <c r="AQ13" s="24">
        <f>SUM(AO13:AP13)</f>
        <v>123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>
        <v>2</v>
      </c>
      <c r="F14" s="24">
        <v>4</v>
      </c>
      <c r="G14" s="24">
        <v>13</v>
      </c>
      <c r="H14" s="24">
        <v>1</v>
      </c>
      <c r="I14" s="24">
        <v>11</v>
      </c>
      <c r="J14" s="24" t="s">
        <v>68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>
        <v>5</v>
      </c>
      <c r="X14" s="24" t="s">
        <v>33</v>
      </c>
      <c r="Y14" s="24">
        <v>14</v>
      </c>
      <c r="Z14" s="24" t="s">
        <v>33</v>
      </c>
      <c r="AA14" s="24">
        <v>1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46</v>
      </c>
      <c r="AP14" s="24">
        <f>SUMIF($C$11:$AN$11,"I.Mad",C14:AN14)</f>
        <v>5</v>
      </c>
      <c r="AQ14" s="24">
        <f>SUM(AO14:AP14)</f>
        <v>51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>
        <v>93.242428283336494</v>
      </c>
      <c r="F15" s="24">
        <v>94.601100670536994</v>
      </c>
      <c r="G15" s="24">
        <v>84.554589106232598</v>
      </c>
      <c r="H15" s="24">
        <v>90.062051580376206</v>
      </c>
      <c r="I15" s="24">
        <v>89.389534692888702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>
        <v>81.009561824193497</v>
      </c>
      <c r="X15" s="24" t="s">
        <v>33</v>
      </c>
      <c r="Y15" s="24">
        <v>83.910672641642805</v>
      </c>
      <c r="Z15" s="24" t="s">
        <v>33</v>
      </c>
      <c r="AA15" s="24">
        <v>80.338953187459396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>
        <v>10</v>
      </c>
      <c r="F16" s="27">
        <v>9</v>
      </c>
      <c r="G16" s="27">
        <v>9.5</v>
      </c>
      <c r="H16" s="27">
        <v>9.5</v>
      </c>
      <c r="I16" s="27">
        <v>9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>
        <v>10.5</v>
      </c>
      <c r="X16" s="27" t="s">
        <v>33</v>
      </c>
      <c r="Y16" s="27">
        <v>10.5</v>
      </c>
      <c r="Z16" s="27" t="s">
        <v>33</v>
      </c>
      <c r="AA16" s="27">
        <v>11.5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>
        <v>0</v>
      </c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224.24</v>
      </c>
      <c r="F41" s="33">
        <f t="shared" si="3"/>
        <v>777.95000000000016</v>
      </c>
      <c r="G41" s="33">
        <f t="shared" si="3"/>
        <v>2289.3000000000002</v>
      </c>
      <c r="H41" s="33">
        <f t="shared" si="3"/>
        <v>32.045000000000002</v>
      </c>
      <c r="I41" s="33">
        <f t="shared" si="3"/>
        <v>1286.0450000000001</v>
      </c>
      <c r="J41" s="33">
        <f t="shared" si="3"/>
        <v>268.02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269.76499999999999</v>
      </c>
      <c r="X41" s="33">
        <f t="shared" si="3"/>
        <v>0</v>
      </c>
      <c r="Y41" s="33">
        <f t="shared" si="3"/>
        <v>2248.8142800000001</v>
      </c>
      <c r="Z41" s="33">
        <f t="shared" si="3"/>
        <v>0</v>
      </c>
      <c r="AA41" s="33">
        <f t="shared" si="3"/>
        <v>43.841880000000003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6362.0061599999999</v>
      </c>
      <c r="AP41" s="33">
        <f>SUM(AP12,AP18,AP24:AP37)</f>
        <v>1078.0150000000001</v>
      </c>
      <c r="AQ41" s="33">
        <f t="shared" si="2"/>
        <v>7440.0211600000002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65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2023-06-06T02:00:42Z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