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8800" windowHeight="12024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<sst xmlns="http://schemas.openxmlformats.org/spreadsheetml/2006/main" count="347" uniqueCount="69">
  <si>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</si>
  <si>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</si>
  <si>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</si>
  <si>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</si>
  <si>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</si>
  <si>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</si>
  <si>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</si>
  <si>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</si>
  <si>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</si>
  <si>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</si>
  <si>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</si>
  <si>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</si>
  <si>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</si>
  <si>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</si>
  <si>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</si>
  <si>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</si>
  <si>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</si>
  <si>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</si>
  <si>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</si>
  <si>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</si>
  <si>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</si>
  <si>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</si>
  <si>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</si>
  <si>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</si>
  <si>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</si>
  <si>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</si>
  <si>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</si>
  <si>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</si>
  <si>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</si>
  <si>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</si>
  <si>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</si>
  <si>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</si>
  <si>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</si>
  <si>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</si>
  <si>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</si>
  <si>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</si>
  <si>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</si>
  <si>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</si>
  <si>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</si>
  <si>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</si>
  <si>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</si>
  <si>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</si>
  <si>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</si>
  <si>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</si>
  <si>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</si>
  <si>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</si>
  <si>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</si>
  <si>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</si>
  <si>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</si>
  <si>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</si>
  <si>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</si>
  <si>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</si>
  <si>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</si>
  <si>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</si>
  <si>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</si>
  <si>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</si>
  <si>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</si>
  <si>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</si>
  <si>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S/M = Sin Muestreo</t>
  </si>
  <si>
    <t>Información preliminar</t>
  </si>
  <si>
    <t>Ind.= Industrial;  I. Mad. = Industrial de madera</t>
  </si>
  <si>
    <t>PEJERREY</t>
  </si>
  <si>
    <t>CPT/jsr</t>
  </si>
  <si>
    <t>R.M.N°008-2024-PRODUCE, R.M.N°059-2024-PRODUCE</t>
  </si>
  <si>
    <t xml:space="preserve">           Atención: Sr. Sergio Gonzalez Guerrero</t>
  </si>
  <si>
    <t>SM</t>
  </si>
  <si>
    <t xml:space="preserve">CIFRAS PRELIMINARES \ PARA USO CIENTÍFICO  </t>
  </si>
  <si>
    <t xml:space="preserve">        Fecha  : 03/05/2024</t>
  </si>
  <si>
    <t>Callao,06 de mayo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</si>
</sst>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B1" zoomScale="22" zoomScaleNormal="22" workbookViewId="0">
      <selection activeCell="E16" sqref="E16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8" t="s">
        <v>64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50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50" ht="28.2" x14ac:dyDescent="0.5">
      <c r="B9" s="4" t="s">
        <v>6</v>
      </c>
      <c r="C9" s="10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879.99999999999989</v>
      </c>
      <c r="F12" s="24">
        <v>805.63</v>
      </c>
      <c r="G12" s="24">
        <v>3392.43</v>
      </c>
      <c r="H12" s="24">
        <v>4735.6099999999997</v>
      </c>
      <c r="I12" s="24">
        <v>2658.44</v>
      </c>
      <c r="J12" s="24">
        <v>26.72</v>
      </c>
      <c r="K12" s="24">
        <v>229.35499999999999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5696.18</v>
      </c>
      <c r="R12" s="24">
        <v>103.485</v>
      </c>
      <c r="S12" s="24">
        <v>4329.3</v>
      </c>
      <c r="T12" s="24">
        <v>395.875</v>
      </c>
      <c r="U12" s="24">
        <v>799.61</v>
      </c>
      <c r="V12" s="24">
        <v>1471.7550000000001</v>
      </c>
      <c r="W12" s="24">
        <v>5747.77</v>
      </c>
      <c r="X12" s="24">
        <v>145.715</v>
      </c>
      <c r="Y12" s="24">
        <v>9861.4500000000007</v>
      </c>
      <c r="Z12" s="24">
        <v>709.9</v>
      </c>
      <c r="AA12" s="24">
        <v>6140.99</v>
      </c>
      <c r="AB12" s="24">
        <v>0</v>
      </c>
      <c r="AC12" s="24">
        <v>3826.33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43561.855000000003</v>
      </c>
      <c r="AP12" s="24">
        <f>SUMIF($C$11:$AN$11,"I.Mad",C12:AN12)</f>
        <v>8394.69</v>
      </c>
      <c r="AQ12" s="24">
        <f>SUM(AO12:AP12)</f>
        <v>51956.545000000006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>
        <v>4</v>
      </c>
      <c r="F13" s="24">
        <v>2</v>
      </c>
      <c r="G13" s="24">
        <v>13</v>
      </c>
      <c r="H13" s="24">
        <v>112</v>
      </c>
      <c r="I13" s="24">
        <v>20</v>
      </c>
      <c r="J13" s="24">
        <v>3</v>
      </c>
      <c r="K13" s="24">
        <v>2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36</v>
      </c>
      <c r="R13" s="24">
        <v>1</v>
      </c>
      <c r="S13" s="24">
        <v>33</v>
      </c>
      <c r="T13" s="24">
        <v>4</v>
      </c>
      <c r="U13" s="24">
        <v>9</v>
      </c>
      <c r="V13" s="24">
        <v>19</v>
      </c>
      <c r="W13" s="24">
        <v>19</v>
      </c>
      <c r="X13" s="24">
        <v>2</v>
      </c>
      <c r="Y13" s="24">
        <v>45</v>
      </c>
      <c r="Z13" s="24">
        <v>4</v>
      </c>
      <c r="AA13" s="24">
        <v>24</v>
      </c>
      <c r="AB13" s="24" t="s">
        <v>33</v>
      </c>
      <c r="AC13" s="24">
        <v>13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218</v>
      </c>
      <c r="AP13" s="24">
        <f>SUMIF($C$11:$AN$11,"I.Mad",C13:AN13)</f>
        <v>147</v>
      </c>
      <c r="AQ13" s="24">
        <f>SUM(AO13:AP13)</f>
        <v>365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>
        <v>1</v>
      </c>
      <c r="F14" s="24">
        <v>2</v>
      </c>
      <c r="G14" s="24">
        <v>3</v>
      </c>
      <c r="H14" s="24">
        <v>19</v>
      </c>
      <c r="I14" s="24">
        <v>4</v>
      </c>
      <c r="J14" s="24">
        <v>1</v>
      </c>
      <c r="K14" s="24" t="s">
        <v>65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9</v>
      </c>
      <c r="R14" s="24">
        <v>1</v>
      </c>
      <c r="S14" s="24">
        <v>8</v>
      </c>
      <c r="T14" s="24">
        <v>1</v>
      </c>
      <c r="U14" s="24">
        <v>1</v>
      </c>
      <c r="V14" s="24">
        <v>8</v>
      </c>
      <c r="W14" s="24">
        <v>7</v>
      </c>
      <c r="X14" s="24" t="s">
        <v>65</v>
      </c>
      <c r="Y14" s="24">
        <v>5</v>
      </c>
      <c r="Z14" s="24" t="s">
        <v>65</v>
      </c>
      <c r="AA14" s="24">
        <v>7</v>
      </c>
      <c r="AB14" s="24" t="s">
        <v>33</v>
      </c>
      <c r="AC14" s="24">
        <v>5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50</v>
      </c>
      <c r="AP14" s="24">
        <f>SUMIF($C$11:$AN$11,"I.Mad",C14:AN14)</f>
        <v>32</v>
      </c>
      <c r="AQ14" s="24">
        <f>SUM(AO14:AP14)</f>
        <v>82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>
        <v>0</v>
      </c>
      <c r="F15" s="24">
        <v>25.214225119600101</v>
      </c>
      <c r="G15" s="24">
        <v>12.4603294151784</v>
      </c>
      <c r="H15" s="24">
        <v>37.4748342639027</v>
      </c>
      <c r="I15" s="24">
        <v>10.192200801883001</v>
      </c>
      <c r="J15" s="24">
        <v>94.418604651252494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72.6824541118621</v>
      </c>
      <c r="R15" s="24">
        <v>72.340425531885401</v>
      </c>
      <c r="S15" s="24">
        <v>77.875788032570796</v>
      </c>
      <c r="T15" s="24">
        <v>88.043478260870103</v>
      </c>
      <c r="U15" s="24">
        <v>67.857142857146002</v>
      </c>
      <c r="V15" s="24">
        <v>62.507210461204799</v>
      </c>
      <c r="W15" s="24">
        <v>48.508124168355103</v>
      </c>
      <c r="X15" s="24" t="s">
        <v>33</v>
      </c>
      <c r="Y15" s="24">
        <v>34.060071684481301</v>
      </c>
      <c r="Z15" s="24" t="s">
        <v>33</v>
      </c>
      <c r="AA15" s="24">
        <v>26.4816737831692</v>
      </c>
      <c r="AB15" s="24" t="s">
        <v>33</v>
      </c>
      <c r="AC15" s="24">
        <v>31.727673491598001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7" t="s">
        <v>33</v>
      </c>
      <c r="D16" s="27" t="s">
        <v>33</v>
      </c>
      <c r="E16" s="27">
        <v>13</v>
      </c>
      <c r="F16" s="27">
        <v>12</v>
      </c>
      <c r="G16" s="27">
        <v>12.5</v>
      </c>
      <c r="H16" s="27">
        <v>12</v>
      </c>
      <c r="I16" s="27">
        <v>13</v>
      </c>
      <c r="J16" s="27">
        <v>10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>
        <v>11</v>
      </c>
      <c r="R16" s="27">
        <v>11.5</v>
      </c>
      <c r="S16" s="27">
        <v>10</v>
      </c>
      <c r="T16" s="27">
        <v>10</v>
      </c>
      <c r="U16" s="27">
        <v>10.5</v>
      </c>
      <c r="V16" s="27">
        <v>11</v>
      </c>
      <c r="W16" s="27">
        <v>12</v>
      </c>
      <c r="X16" s="27" t="s">
        <v>33</v>
      </c>
      <c r="Y16" s="27">
        <v>12.5</v>
      </c>
      <c r="Z16" s="27" t="s">
        <v>33</v>
      </c>
      <c r="AA16" s="27">
        <v>12.5</v>
      </c>
      <c r="AB16" s="27" t="s">
        <v>33</v>
      </c>
      <c r="AC16" s="27">
        <v>12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11"/>
      <c r="D17" s="11"/>
      <c r="E17" s="29"/>
      <c r="F17" s="29"/>
      <c r="G17" s="29"/>
      <c r="H17" s="29"/>
      <c r="I17" s="29"/>
      <c r="J17" s="29"/>
      <c r="K17" s="11"/>
      <c r="L17" s="11"/>
      <c r="M17" s="11"/>
      <c r="N17" s="11"/>
      <c r="O17" s="11"/>
      <c r="P17" s="11"/>
      <c r="Q17" s="11"/>
      <c r="R17" s="11"/>
      <c r="S17" s="29"/>
      <c r="T17" s="29"/>
      <c r="U17" s="29"/>
      <c r="V17" s="29"/>
      <c r="W17" s="29"/>
      <c r="X17" s="29"/>
      <c r="Y17" s="29"/>
      <c r="Z17" s="29"/>
      <c r="AA17" s="29"/>
      <c r="AB17" s="11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5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54">
        <v>1.214E-2</v>
      </c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7"/>
      <c r="AA30" s="24">
        <v>1.7189399999999999</v>
      </c>
      <c r="AB30" s="35"/>
      <c r="AC30" s="35">
        <v>2.79657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4.5276499999999995</v>
      </c>
      <c r="AP30" s="24">
        <f t="shared" si="1"/>
        <v>0</v>
      </c>
      <c r="AQ30" s="32">
        <f t="shared" si="2"/>
        <v>4.5276499999999995</v>
      </c>
    </row>
    <row r="31" spans="1:43" ht="50.25" customHeight="1" x14ac:dyDescent="0.7">
      <c r="A31" s="1">
        <v>0.2</v>
      </c>
      <c r="B31" s="25" t="s">
        <v>61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879.99999999999989</v>
      </c>
      <c r="F41" s="32">
        <f t="shared" si="3"/>
        <v>805.63</v>
      </c>
      <c r="G41" s="32">
        <f t="shared" si="3"/>
        <v>3392.43</v>
      </c>
      <c r="H41" s="32">
        <f>+SUM(H24:H40,H18,H12)</f>
        <v>4735.6099999999997</v>
      </c>
      <c r="I41" s="32">
        <f>+SUM(I24:I40,I18,I12)</f>
        <v>2658.4521399999999</v>
      </c>
      <c r="J41" s="32">
        <f t="shared" si="3"/>
        <v>26.72</v>
      </c>
      <c r="K41" s="32">
        <f t="shared" si="3"/>
        <v>229.35499999999999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5696.18</v>
      </c>
      <c r="R41" s="32">
        <f t="shared" si="3"/>
        <v>103.485</v>
      </c>
      <c r="S41" s="32">
        <f t="shared" si="3"/>
        <v>4329.3</v>
      </c>
      <c r="T41" s="32">
        <f t="shared" si="3"/>
        <v>395.875</v>
      </c>
      <c r="U41" s="32">
        <f t="shared" si="3"/>
        <v>799.61</v>
      </c>
      <c r="V41" s="32">
        <f t="shared" si="3"/>
        <v>1471.7550000000001</v>
      </c>
      <c r="W41" s="32">
        <f t="shared" si="3"/>
        <v>5747.77</v>
      </c>
      <c r="X41" s="32">
        <f t="shared" si="3"/>
        <v>145.715</v>
      </c>
      <c r="Y41" s="32">
        <f t="shared" si="3"/>
        <v>9861.4500000000007</v>
      </c>
      <c r="Z41" s="32">
        <f t="shared" si="3"/>
        <v>709.9</v>
      </c>
      <c r="AA41" s="32">
        <f>+SUM(AA24:AA40,AA18,C12)</f>
        <v>1.7189399999999999</v>
      </c>
      <c r="AB41" s="32">
        <f t="shared" si="3"/>
        <v>0</v>
      </c>
      <c r="AC41" s="32">
        <f t="shared" si="3"/>
        <v>3829.1265699999999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43566.382650000007</v>
      </c>
      <c r="AP41" s="32">
        <f>SUM(AP12,AP18,AP24:AP37)</f>
        <v>8394.69</v>
      </c>
      <c r="AQ41" s="32">
        <f t="shared" si="2"/>
        <v>51961.072650000009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58</v>
      </c>
      <c r="C44" s="4" t="s">
        <v>59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60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62</v>
      </c>
      <c r="C46" s="3"/>
      <c r="G46" s="47"/>
      <c r="J46" s="43"/>
      <c r="M46" s="48"/>
      <c r="N46" s="51"/>
      <c r="Y46" s="49"/>
      <c r="Z46" s="49"/>
      <c r="AG46" s="52"/>
      <c r="AM46" s="53" t="s">
        <v>68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2024-05-06T16:35:23Z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