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61A20F3C-54C1-46E4-BEEC-EA955F01A1AF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<sst xmlns="http://schemas.openxmlformats.org/spreadsheetml/2006/main" count="363" uniqueCount="69">
  <si>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</si>
  <si>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</si>
  <si>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</si>
  <si>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</si>
  <si>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</si>
  <si>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</si>
  <si>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</si>
  <si>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</si>
  <si>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</si>
  <si>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</si>
  <si>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</si>
  <si>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</si>
  <si>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</si>
  <si>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</si>
  <si>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</si>
  <si>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</si>
  <si>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</si>
  <si>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</si>
  <si>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</si>
  <si>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</si>
  <si>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</si>
  <si>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</si>
  <si>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</si>
  <si>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</si>
  <si>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</si>
  <si>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</si>
  <si>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</si>
  <si>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</si>
  <si>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</si>
  <si>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</si>
  <si>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</si>
  <si>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</si>
  <si>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</si>
  <si>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</si>
  <si>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</si>
  <si>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</si>
  <si>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</si>
  <si>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</si>
  <si>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</si>
  <si>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</si>
  <si>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</si>
  <si>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</si>
  <si>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</si>
  <si>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</si>
  <si>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</si>
  <si>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</si>
  <si>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</si>
  <si>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</si>
  <si>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</si>
  <si>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</si>
  <si>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</si>
  <si>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</si>
  <si>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</si>
  <si>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</si>
  <si>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</si>
  <si>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</si>
  <si>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</si>
  <si>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</si>
  <si>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</si>
  <si>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</si>
  <si>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</si>
  <si>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</si>
  <si>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</si>
  <si>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</si>
  <si>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</si>
  <si>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</si>
  <si>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SM</t>
  </si>
  <si>
    <t xml:space="preserve">        Fecha  : 03/01/2023</t>
  </si>
  <si>
    <t>Callao, 04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</si>
</sst>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2020</v>
      </c>
      <c r="F12" s="25">
        <v>1570</v>
      </c>
      <c r="G12" s="25">
        <v>10763.35</v>
      </c>
      <c r="H12" s="25">
        <v>325.71999999999997</v>
      </c>
      <c r="I12" s="25">
        <v>924.01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1682.865</v>
      </c>
      <c r="R12" s="25">
        <v>0</v>
      </c>
      <c r="S12" s="25">
        <v>1169.8050000000001</v>
      </c>
      <c r="T12" s="25">
        <v>200.91499999999999</v>
      </c>
      <c r="U12" s="25">
        <v>900.77</v>
      </c>
      <c r="V12" s="25">
        <v>568.99</v>
      </c>
      <c r="W12" s="25">
        <v>4008.5149999999999</v>
      </c>
      <c r="X12" s="25">
        <v>0</v>
      </c>
      <c r="Y12" s="25">
        <v>2260.14</v>
      </c>
      <c r="Z12" s="25">
        <v>383.185</v>
      </c>
      <c r="AA12" s="25">
        <v>2060.9784872727273</v>
      </c>
      <c r="AB12" s="25">
        <v>660.42210217106731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25790.433487272727</v>
      </c>
      <c r="AP12" s="25">
        <f>SUMIF($C$11:$AN$11,"I.Mad",C12:AN12)</f>
        <v>3709.2321021710673</v>
      </c>
      <c r="AQ12" s="25">
        <f>SUM(AO12:AP12)</f>
        <v>29499.665589443794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14</v>
      </c>
      <c r="F13" s="25">
        <v>25</v>
      </c>
      <c r="G13" s="25">
        <v>87</v>
      </c>
      <c r="H13" s="25">
        <v>9</v>
      </c>
      <c r="I13" s="25">
        <v>11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13</v>
      </c>
      <c r="R13" s="25" t="s">
        <v>33</v>
      </c>
      <c r="S13" s="25">
        <v>11</v>
      </c>
      <c r="T13" s="25">
        <v>2</v>
      </c>
      <c r="U13" s="25">
        <v>7</v>
      </c>
      <c r="V13" s="25">
        <v>9</v>
      </c>
      <c r="W13" s="25">
        <v>26</v>
      </c>
      <c r="X13" s="25" t="s">
        <v>33</v>
      </c>
      <c r="Y13" s="25">
        <v>26</v>
      </c>
      <c r="Z13" s="25">
        <v>6</v>
      </c>
      <c r="AA13" s="25">
        <v>11</v>
      </c>
      <c r="AB13" s="25">
        <v>7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206</v>
      </c>
      <c r="AP13" s="25">
        <f>SUMIF($C$11:$AN$11,"I.Mad",C13:AN13)</f>
        <v>58</v>
      </c>
      <c r="AQ13" s="25">
        <f>SUM(AO13:AP13)</f>
        <v>264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2</v>
      </c>
      <c r="F14" s="25">
        <v>6</v>
      </c>
      <c r="G14" s="25">
        <v>22</v>
      </c>
      <c r="H14" s="25" t="s">
        <v>66</v>
      </c>
      <c r="I14" s="25">
        <v>1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66</v>
      </c>
      <c r="R14" s="25" t="s">
        <v>33</v>
      </c>
      <c r="S14" s="25">
        <v>6</v>
      </c>
      <c r="T14" s="25" t="s">
        <v>66</v>
      </c>
      <c r="U14" s="25">
        <v>3</v>
      </c>
      <c r="V14" s="25">
        <v>3</v>
      </c>
      <c r="W14" s="25">
        <v>8</v>
      </c>
      <c r="X14" s="25" t="s">
        <v>33</v>
      </c>
      <c r="Y14" s="25">
        <v>9</v>
      </c>
      <c r="Z14" s="25">
        <v>1</v>
      </c>
      <c r="AA14" s="25">
        <v>1</v>
      </c>
      <c r="AB14" s="25">
        <v>5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52</v>
      </c>
      <c r="AP14" s="25">
        <f>SUMIF($C$11:$AN$11,"I.Mad",C14:AN14)</f>
        <v>15</v>
      </c>
      <c r="AQ14" s="25">
        <f>SUM(AO14:AP14)</f>
        <v>67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49.984160887287466</v>
      </c>
      <c r="F15" s="25">
        <v>45.56819878467023</v>
      </c>
      <c r="G15" s="25">
        <v>35.603814820411678</v>
      </c>
      <c r="H15" s="25" t="s">
        <v>33</v>
      </c>
      <c r="I15" s="25">
        <v>85.499999999999986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>
        <v>42.41502421333449</v>
      </c>
      <c r="T15" s="25" t="s">
        <v>33</v>
      </c>
      <c r="U15" s="25">
        <v>36.726538134943297</v>
      </c>
      <c r="V15" s="25">
        <v>44.991031196225144</v>
      </c>
      <c r="W15" s="25">
        <v>46.291008053225326</v>
      </c>
      <c r="X15" s="25" t="s">
        <v>33</v>
      </c>
      <c r="Y15" s="25">
        <v>22.689732020963937</v>
      </c>
      <c r="Z15" s="25">
        <v>25.190831289093108</v>
      </c>
      <c r="AA15" s="25">
        <v>37.944664031620555</v>
      </c>
      <c r="AB15" s="25">
        <v>48.144089923359132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12</v>
      </c>
      <c r="F16" s="30">
        <v>12</v>
      </c>
      <c r="G16" s="30">
        <v>12</v>
      </c>
      <c r="H16" s="30" t="s">
        <v>33</v>
      </c>
      <c r="I16" s="30">
        <v>10.5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>
        <v>11.5</v>
      </c>
      <c r="T16" s="30" t="s">
        <v>33</v>
      </c>
      <c r="U16" s="30">
        <v>11</v>
      </c>
      <c r="V16" s="30">
        <v>11.5</v>
      </c>
      <c r="W16" s="30">
        <v>11.5</v>
      </c>
      <c r="X16" s="30" t="s">
        <v>33</v>
      </c>
      <c r="Y16" s="30">
        <v>12.5</v>
      </c>
      <c r="Z16" s="30">
        <v>12</v>
      </c>
      <c r="AA16" s="30">
        <v>12</v>
      </c>
      <c r="AB16" s="30">
        <v>12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4.5065127272727281</v>
      </c>
      <c r="AB30" s="36">
        <v>1.6378978289326738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4.5065127272727281</v>
      </c>
      <c r="AP30" s="25">
        <f t="shared" si="1"/>
        <v>1.6378978289326738</v>
      </c>
      <c r="AQ30" s="36">
        <f t="shared" si="2"/>
        <v>6.1444105562054023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2020</v>
      </c>
      <c r="F41" s="36">
        <f t="shared" si="3"/>
        <v>1570</v>
      </c>
      <c r="G41" s="36">
        <f t="shared" si="3"/>
        <v>10763.35</v>
      </c>
      <c r="H41" s="36">
        <f t="shared" si="3"/>
        <v>325.71999999999997</v>
      </c>
      <c r="I41" s="36">
        <f t="shared" si="3"/>
        <v>924.01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1682.865</v>
      </c>
      <c r="R41" s="36">
        <f t="shared" si="3"/>
        <v>0</v>
      </c>
      <c r="S41" s="36">
        <f t="shared" si="3"/>
        <v>1169.8050000000001</v>
      </c>
      <c r="T41" s="36">
        <f t="shared" si="3"/>
        <v>200.91499999999999</v>
      </c>
      <c r="U41" s="36">
        <f t="shared" si="3"/>
        <v>900.77</v>
      </c>
      <c r="V41" s="36">
        <f t="shared" si="3"/>
        <v>568.99</v>
      </c>
      <c r="W41" s="36">
        <f t="shared" si="3"/>
        <v>4008.5149999999999</v>
      </c>
      <c r="X41" s="36">
        <f t="shared" si="3"/>
        <v>0</v>
      </c>
      <c r="Y41" s="36">
        <f t="shared" si="3"/>
        <v>2260.14</v>
      </c>
      <c r="Z41" s="36">
        <f t="shared" si="3"/>
        <v>383.185</v>
      </c>
      <c r="AA41" s="36">
        <f t="shared" si="3"/>
        <v>2065.4850000000001</v>
      </c>
      <c r="AB41" s="36">
        <f t="shared" si="3"/>
        <v>662.06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25794.94</v>
      </c>
      <c r="AP41" s="36">
        <f>SUM(AP12,AP18,AP24:AP37)</f>
        <v>3710.87</v>
      </c>
      <c r="AQ41" s="36">
        <f t="shared" si="2"/>
        <v>29505.809999999998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</v>
      </c>
      <c r="H42" s="30"/>
      <c r="I42" s="30">
        <v>18.600000000000001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2023-01-04T20:43:55Z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