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E74E8886-3FF2-4B53-849B-BB7FD0F156C7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<sst xmlns="http://schemas.openxmlformats.org/spreadsheetml/2006/main" count="364" uniqueCount="69">
  <si>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</si>
  <si>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</si>
  <si>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</si>
  <si>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</si>
  <si>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</si>
  <si>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</si>
  <si>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</si>
  <si>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</si>
  <si>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</si>
  <si>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</si>
  <si>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</si>
  <si>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</si>
  <si>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</si>
  <si>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</si>
  <si>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</si>
  <si>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</si>
  <si>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</si>
  <si>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</si>
  <si>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</si>
  <si>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</si>
  <si>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</si>
  <si>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</si>
  <si>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</si>
  <si>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</si>
  <si>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</si>
  <si>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</si>
  <si>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</si>
  <si>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</si>
  <si>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</si>
  <si>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</si>
  <si>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</si>
  <si>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</si>
  <si>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</si>
  <si>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</si>
  <si>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</si>
  <si>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</si>
  <si>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</si>
  <si>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</si>
  <si>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</si>
  <si>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</si>
  <si>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</si>
  <si>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</si>
  <si>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</si>
  <si>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</si>
  <si>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</si>
  <si>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</si>
  <si>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</si>
  <si>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</si>
  <si>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</si>
  <si>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</si>
  <si>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</si>
  <si>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</si>
  <si>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</si>
  <si>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</si>
  <si>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</si>
  <si>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</si>
  <si>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</si>
  <si>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</si>
  <si>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</si>
  <si>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</si>
  <si>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</si>
  <si>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</si>
  <si>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</si>
  <si>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</si>
  <si>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</si>
  <si>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Sr. Eduardo Mora Asnaran</t>
  </si>
  <si>
    <t>SM</t>
  </si>
  <si>
    <t xml:space="preserve">        Fecha  : 02/12/2022</t>
  </si>
  <si>
    <t>Callao, 03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</si>
</sst>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C1" zoomScale="23" zoomScaleNormal="23" workbookViewId="0">
      <selection activeCell="S29" sqref="S2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2794</v>
      </c>
      <c r="G12" s="30">
        <v>6442.3849999999984</v>
      </c>
      <c r="H12" s="30">
        <v>851.51499999999999</v>
      </c>
      <c r="I12" s="30">
        <v>7874.01</v>
      </c>
      <c r="J12" s="30">
        <v>6125.37</v>
      </c>
      <c r="K12" s="30">
        <v>267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758.93</v>
      </c>
      <c r="T12" s="30">
        <v>50.94</v>
      </c>
      <c r="U12" s="30">
        <v>1455.2149999999999</v>
      </c>
      <c r="V12" s="30">
        <v>177.755</v>
      </c>
      <c r="W12" s="30">
        <v>3403.9349999999999</v>
      </c>
      <c r="X12" s="30">
        <v>196.065</v>
      </c>
      <c r="Y12" s="30">
        <v>5385.8649999999989</v>
      </c>
      <c r="Z12" s="30">
        <v>1396.3700000000001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25587.339999999997</v>
      </c>
      <c r="AP12" s="30">
        <f>SUMIF($C$11:$AN$11,"I.Mad",C12:AN12)</f>
        <v>11592.015000000001</v>
      </c>
      <c r="AQ12" s="30">
        <f>SUM(AO12:AP12)</f>
        <v>37179.354999999996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>
        <v>60</v>
      </c>
      <c r="G13" s="30">
        <v>32</v>
      </c>
      <c r="H13" s="30">
        <v>17</v>
      </c>
      <c r="I13" s="30">
        <v>60</v>
      </c>
      <c r="J13" s="30">
        <v>166</v>
      </c>
      <c r="K13" s="30">
        <v>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>
        <v>5</v>
      </c>
      <c r="T13" s="30">
        <v>1</v>
      </c>
      <c r="U13" s="30">
        <v>10</v>
      </c>
      <c r="V13" s="30">
        <v>2</v>
      </c>
      <c r="W13" s="30">
        <v>31</v>
      </c>
      <c r="X13" s="30">
        <v>2</v>
      </c>
      <c r="Y13" s="30">
        <v>59</v>
      </c>
      <c r="Z13" s="30">
        <v>24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200</v>
      </c>
      <c r="AP13" s="30">
        <f>SUMIF($C$11:$AN$11,"I.Mad",C13:AN13)</f>
        <v>272</v>
      </c>
      <c r="AQ13" s="30">
        <f>SUM(AO13:AP13)</f>
        <v>472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>
        <v>6</v>
      </c>
      <c r="G14" s="30">
        <v>8</v>
      </c>
      <c r="H14" s="30">
        <v>6</v>
      </c>
      <c r="I14" s="30">
        <v>2</v>
      </c>
      <c r="J14" s="30">
        <v>31</v>
      </c>
      <c r="K14" s="30" t="s">
        <v>66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>
        <v>5</v>
      </c>
      <c r="T14" s="30" t="s">
        <v>66</v>
      </c>
      <c r="U14" s="30">
        <v>6</v>
      </c>
      <c r="V14" s="30">
        <v>1</v>
      </c>
      <c r="W14" s="30">
        <v>7</v>
      </c>
      <c r="X14" s="30">
        <v>1</v>
      </c>
      <c r="Y14" s="30">
        <v>9</v>
      </c>
      <c r="Z14" s="30">
        <v>5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37</v>
      </c>
      <c r="AP14" s="30">
        <f>SUMIF($C$11:$AN$11,"I.Mad",C14:AN14)</f>
        <v>50</v>
      </c>
      <c r="AQ14" s="30">
        <f>SUM(AO14:AP14)</f>
        <v>87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>
        <v>4.5999999999999996</v>
      </c>
      <c r="G15" s="30">
        <v>13.142339628042606</v>
      </c>
      <c r="H15" s="30">
        <v>6.6263331758817294</v>
      </c>
      <c r="I15" s="30">
        <v>54.138406980577642</v>
      </c>
      <c r="J15" s="30">
        <v>54.613669366892168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>
        <v>20.610024130966941</v>
      </c>
      <c r="T15" s="30" t="s">
        <v>33</v>
      </c>
      <c r="U15" s="30">
        <v>7.7865366667072857</v>
      </c>
      <c r="V15" s="30">
        <v>14.701682082873582</v>
      </c>
      <c r="W15" s="30">
        <v>17.202765514469842</v>
      </c>
      <c r="X15" s="30">
        <v>26.666666666666668</v>
      </c>
      <c r="Y15" s="30">
        <v>14.453517393640178</v>
      </c>
      <c r="Z15" s="30">
        <v>19.163671234507184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>
        <v>12.5</v>
      </c>
      <c r="G16" s="36">
        <v>12.5</v>
      </c>
      <c r="H16" s="36">
        <v>12.5</v>
      </c>
      <c r="I16" s="36">
        <v>11</v>
      </c>
      <c r="J16" s="36">
        <v>11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>
        <v>12.5</v>
      </c>
      <c r="T16" s="36" t="s">
        <v>33</v>
      </c>
      <c r="U16" s="36">
        <v>13</v>
      </c>
      <c r="V16" s="36">
        <v>13</v>
      </c>
      <c r="W16" s="36">
        <v>12</v>
      </c>
      <c r="X16" s="36">
        <v>12</v>
      </c>
      <c r="Y16" s="36">
        <v>13</v>
      </c>
      <c r="Z16" s="36">
        <v>12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6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63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2794</v>
      </c>
      <c r="G41" s="42">
        <f t="shared" si="3"/>
        <v>6442.3849999999984</v>
      </c>
      <c r="H41" s="42">
        <f t="shared" si="3"/>
        <v>851.51499999999999</v>
      </c>
      <c r="I41" s="42">
        <f t="shared" si="3"/>
        <v>7874.01</v>
      </c>
      <c r="J41" s="42">
        <f t="shared" si="3"/>
        <v>6125.37</v>
      </c>
      <c r="K41" s="42">
        <f t="shared" si="3"/>
        <v>267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758.93</v>
      </c>
      <c r="T41" s="42">
        <f t="shared" si="3"/>
        <v>50.94</v>
      </c>
      <c r="U41" s="42">
        <f t="shared" si="3"/>
        <v>1455.2149999999999</v>
      </c>
      <c r="V41" s="42">
        <f t="shared" si="3"/>
        <v>177.755</v>
      </c>
      <c r="W41" s="42">
        <f t="shared" si="3"/>
        <v>3403.9349999999999</v>
      </c>
      <c r="X41" s="42">
        <f t="shared" si="3"/>
        <v>196.065</v>
      </c>
      <c r="Y41" s="42">
        <f t="shared" si="3"/>
        <v>5385.8649999999989</v>
      </c>
      <c r="Z41" s="42">
        <f t="shared" si="3"/>
        <v>1396.3700000000001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25587.339999999997</v>
      </c>
      <c r="AP41" s="42">
        <f>SUM(AP12,AP18,AP24:AP37)</f>
        <v>11592.015000000001</v>
      </c>
      <c r="AQ41" s="42">
        <f t="shared" si="2"/>
        <v>37179.354999999996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</v>
      </c>
      <c r="H42" s="36"/>
      <c r="I42" s="36">
        <v>19.3</v>
      </c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2022-12-05T02:38:42Z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