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GUIMIENTO\Porcentas\2016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H38" i="5" l="1"/>
  <c r="I38" i="5"/>
  <c r="J38" i="5"/>
  <c r="K38" i="5"/>
  <c r="L38" i="5" l="1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C38" i="5"/>
  <c r="D38" i="5"/>
  <c r="E38" i="5"/>
  <c r="F38" i="5"/>
  <c r="G38" i="5" l="1"/>
  <c r="AP14" i="5" l="1"/>
  <c r="AO14" i="5"/>
  <c r="AP13" i="5"/>
  <c r="AO13" i="5"/>
  <c r="AO12" i="5"/>
  <c r="AP12" i="5"/>
  <c r="AQ12" i="5" l="1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Q20" i="5" l="1"/>
  <c r="AQ32" i="5"/>
  <c r="AQ34" i="5"/>
  <c r="AQ19" i="5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<sst xmlns="http://schemas.openxmlformats.org/spreadsheetml/2006/main" count="361" uniqueCount="67">
  <si>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</si>
  <si>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</si>
  <si>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</si>
  <si>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</si>
  <si>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</si>
  <si>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</si>
  <si>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</si>
  <si>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</si>
  <si>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</si>
  <si>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</si>
  <si>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</si>
  <si>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</si>
  <si>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</si>
  <si>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</si>
  <si>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</si>
  <si>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</si>
  <si>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</si>
  <si>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</si>
  <si>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</si>
  <si>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</si>
  <si>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</si>
  <si>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</si>
  <si>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</si>
  <si>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</si>
  <si>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</si>
  <si>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</si>
  <si>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</si>
  <si>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</si>
  <si>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</si>
  <si>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</si>
  <si>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</si>
  <si>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</si>
  <si>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</si>
  <si>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</si>
  <si>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</si>
  <si>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</si>
  <si>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</si>
  <si>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</si>
  <si>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</si>
  <si>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</si>
  <si>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</si>
  <si>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</si>
  <si>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</si>
  <si>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</si>
  <si>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</si>
  <si>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</si>
  <si>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</si>
  <si>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</si>
  <si>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</si>
  <si>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</si>
  <si>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</si>
  <si>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</si>
  <si>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</si>
  <si>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</si>
  <si>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</si>
  <si>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</si>
  <si>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</si>
  <si>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GCQ/jsr</t>
  </si>
  <si>
    <t>Atico</t>
  </si>
  <si>
    <t>PEJERREY</t>
  </si>
  <si>
    <t>R.M.N°427-2015-PRODUCE,R.M.N°242-2016-PRODUCE,R.M.N°440-2016-PRODUCE, R.M.N° 457-2016</t>
  </si>
  <si>
    <t>AGUJILLA</t>
  </si>
  <si>
    <t>CALAMAR</t>
  </si>
  <si>
    <t>S/M</t>
  </si>
  <si>
    <t xml:space="preserve">        Fecha  : 02/12/2016</t>
  </si>
  <si>
    <t>Callao, 03 de diciembre del 2016</t>
  </si>
  <si>
    <t>12.5y11.5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</si>
</sst>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7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167" fontId="14" fillId="0" borderId="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4" zoomScaleNormal="24" workbookViewId="0">
      <selection activeCell="S30" sqref="S3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5" width="19.28515625" style="2" customWidth="1"/>
    <col min="6" max="6" width="20.42578125" style="2" customWidth="1"/>
    <col min="7" max="7" width="22.85546875" style="2" customWidth="1"/>
    <col min="8" max="8" width="25.140625" style="2" bestFit="1" customWidth="1"/>
    <col min="9" max="9" width="23.5703125" style="2" customWidth="1"/>
    <col min="10" max="10" width="20.42578125" style="2" customWidth="1"/>
    <col min="11" max="11" width="26.7109375" style="2" customWidth="1"/>
    <col min="12" max="16" width="19.28515625" style="2" customWidth="1"/>
    <col min="17" max="23" width="25.85546875" style="2" customWidth="1"/>
    <col min="24" max="24" width="22.7109375" style="2" customWidth="1"/>
    <col min="25" max="25" width="22.42578125" style="2" customWidth="1"/>
    <col min="26" max="26" width="25.710937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2" t="s">
        <v>56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3" t="s">
        <v>37</v>
      </c>
      <c r="AN6" s="123"/>
      <c r="AO6" s="123"/>
      <c r="AP6" s="123"/>
      <c r="AQ6" s="123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4"/>
      <c r="AP7" s="124"/>
      <c r="AQ7" s="124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3" t="s">
        <v>64</v>
      </c>
      <c r="AP8" s="123"/>
      <c r="AQ8" s="123"/>
    </row>
    <row r="9" spans="2:48" ht="21.75" customHeight="1" x14ac:dyDescent="0.4">
      <c r="B9" s="15" t="s">
        <v>2</v>
      </c>
      <c r="C9" s="12" t="s">
        <v>60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9" t="s">
        <v>4</v>
      </c>
      <c r="D10" s="116"/>
      <c r="E10" s="119" t="s">
        <v>5</v>
      </c>
      <c r="F10" s="116"/>
      <c r="G10" s="117" t="s">
        <v>6</v>
      </c>
      <c r="H10" s="118"/>
      <c r="I10" s="121" t="s">
        <v>45</v>
      </c>
      <c r="J10" s="121"/>
      <c r="K10" s="121" t="s">
        <v>7</v>
      </c>
      <c r="L10" s="121"/>
      <c r="M10" s="119" t="s">
        <v>8</v>
      </c>
      <c r="N10" s="120"/>
      <c r="O10" s="119" t="s">
        <v>9</v>
      </c>
      <c r="P10" s="120"/>
      <c r="Q10" s="117" t="s">
        <v>10</v>
      </c>
      <c r="R10" s="118"/>
      <c r="S10" s="117" t="s">
        <v>11</v>
      </c>
      <c r="T10" s="118"/>
      <c r="U10" s="117" t="s">
        <v>12</v>
      </c>
      <c r="V10" s="118"/>
      <c r="W10" s="117" t="s">
        <v>53</v>
      </c>
      <c r="X10" s="118"/>
      <c r="Y10" s="119" t="s">
        <v>47</v>
      </c>
      <c r="Z10" s="116"/>
      <c r="AA10" s="117" t="s">
        <v>38</v>
      </c>
      <c r="AB10" s="118"/>
      <c r="AC10" s="117" t="s">
        <v>13</v>
      </c>
      <c r="AD10" s="118"/>
      <c r="AE10" s="115" t="s">
        <v>58</v>
      </c>
      <c r="AF10" s="116"/>
      <c r="AG10" s="115" t="s">
        <v>48</v>
      </c>
      <c r="AH10" s="116"/>
      <c r="AI10" s="115" t="s">
        <v>49</v>
      </c>
      <c r="AJ10" s="116"/>
      <c r="AK10" s="115" t="s">
        <v>50</v>
      </c>
      <c r="AL10" s="116"/>
      <c r="AM10" s="115" t="s">
        <v>51</v>
      </c>
      <c r="AN10" s="116"/>
      <c r="AO10" s="125" t="s">
        <v>14</v>
      </c>
      <c r="AP10" s="126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348.505</v>
      </c>
      <c r="F12" s="53">
        <v>0</v>
      </c>
      <c r="G12" s="53">
        <v>2504.6549999999997</v>
      </c>
      <c r="H12" s="53">
        <v>4100.88</v>
      </c>
      <c r="I12" s="53">
        <v>1099</v>
      </c>
      <c r="J12" s="53">
        <v>2331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3380</v>
      </c>
      <c r="R12" s="53">
        <v>0</v>
      </c>
      <c r="S12" s="53">
        <v>3700</v>
      </c>
      <c r="T12" s="53">
        <v>455</v>
      </c>
      <c r="U12" s="53">
        <v>1640</v>
      </c>
      <c r="V12" s="53">
        <v>530</v>
      </c>
      <c r="W12" s="53">
        <v>3250</v>
      </c>
      <c r="X12" s="53">
        <v>0</v>
      </c>
      <c r="Y12" s="53">
        <v>2976.5228673323822</v>
      </c>
      <c r="Z12" s="53">
        <v>76.2</v>
      </c>
      <c r="AA12" s="53">
        <v>422</v>
      </c>
      <c r="AB12" s="53">
        <v>0</v>
      </c>
      <c r="AC12" s="53">
        <v>85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19405.682867332383</v>
      </c>
      <c r="AP12" s="54">
        <f>SUMIF($C$11:$AN$11,"I.Mad",C12:AN12)</f>
        <v>7493.08</v>
      </c>
      <c r="AQ12" s="54">
        <f>SUM(AO12:AP12)</f>
        <v>26898.762867332385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>
        <v>5</v>
      </c>
      <c r="F13" s="55" t="s">
        <v>20</v>
      </c>
      <c r="G13" s="55">
        <v>40</v>
      </c>
      <c r="H13" s="55">
        <v>171</v>
      </c>
      <c r="I13" s="55">
        <v>21</v>
      </c>
      <c r="J13" s="55">
        <v>68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12</v>
      </c>
      <c r="R13" s="55" t="s">
        <v>20</v>
      </c>
      <c r="S13" s="55">
        <v>19</v>
      </c>
      <c r="T13" s="55">
        <v>6</v>
      </c>
      <c r="U13" s="55">
        <v>7</v>
      </c>
      <c r="V13" s="55">
        <v>7</v>
      </c>
      <c r="W13" s="55">
        <v>27</v>
      </c>
      <c r="X13" s="55" t="s">
        <v>20</v>
      </c>
      <c r="Y13" s="55">
        <v>37</v>
      </c>
      <c r="Z13" s="55">
        <v>2</v>
      </c>
      <c r="AA13" s="55">
        <v>5</v>
      </c>
      <c r="AB13" s="55" t="s">
        <v>20</v>
      </c>
      <c r="AC13" s="55">
        <v>2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175</v>
      </c>
      <c r="AP13" s="54">
        <f>SUMIF($C$11:$AN$11,"I.Mad",C13:AN13)</f>
        <v>254</v>
      </c>
      <c r="AQ13" s="54">
        <f>SUM(AO13:AP13)</f>
        <v>429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>
        <v>3</v>
      </c>
      <c r="F14" s="55" t="s">
        <v>20</v>
      </c>
      <c r="G14" s="55">
        <v>4</v>
      </c>
      <c r="H14" s="55">
        <v>19</v>
      </c>
      <c r="I14" s="55">
        <v>4</v>
      </c>
      <c r="J14" s="55" t="s">
        <v>63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5</v>
      </c>
      <c r="R14" s="55" t="s">
        <v>20</v>
      </c>
      <c r="S14" s="55">
        <v>9</v>
      </c>
      <c r="T14" s="55" t="s">
        <v>63</v>
      </c>
      <c r="U14" s="55">
        <v>4</v>
      </c>
      <c r="V14" s="55">
        <v>1</v>
      </c>
      <c r="W14" s="55">
        <v>10</v>
      </c>
      <c r="X14" s="55" t="s">
        <v>20</v>
      </c>
      <c r="Y14" s="55">
        <v>11</v>
      </c>
      <c r="Z14" s="55" t="s">
        <v>63</v>
      </c>
      <c r="AA14" s="55">
        <v>3</v>
      </c>
      <c r="AB14" s="55" t="s">
        <v>20</v>
      </c>
      <c r="AC14" s="55">
        <v>2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55</v>
      </c>
      <c r="AP14" s="54">
        <f>SUMIF($C$11:$AN$11,"I.Mad",C14:AN14)</f>
        <v>20</v>
      </c>
      <c r="AQ14" s="54">
        <f>SUM(AO14:AP14)</f>
        <v>75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>
        <v>7.8883974693607168</v>
      </c>
      <c r="F15" s="55" t="s">
        <v>20</v>
      </c>
      <c r="G15" s="55">
        <v>58.386635039284002</v>
      </c>
      <c r="H15" s="55">
        <v>1.2331145414663252</v>
      </c>
      <c r="I15" s="55">
        <v>20.650073585502703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38.94736842105263</v>
      </c>
      <c r="R15" s="55" t="s">
        <v>20</v>
      </c>
      <c r="S15" s="55">
        <v>69.114431122473334</v>
      </c>
      <c r="T15" s="55" t="s">
        <v>20</v>
      </c>
      <c r="U15" s="55">
        <v>65.260900500430182</v>
      </c>
      <c r="V15" s="55">
        <v>85.909090909090921</v>
      </c>
      <c r="W15" s="55">
        <v>53.981723858333332</v>
      </c>
      <c r="X15" s="55" t="s">
        <v>20</v>
      </c>
      <c r="Y15" s="55">
        <v>37.814923140792061</v>
      </c>
      <c r="Z15" s="55" t="s">
        <v>20</v>
      </c>
      <c r="AA15" s="55">
        <v>37.074357741206825</v>
      </c>
      <c r="AB15" s="55" t="s">
        <v>20</v>
      </c>
      <c r="AC15" s="55">
        <v>4.2901155720267905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>
        <v>11.5</v>
      </c>
      <c r="F16" s="60" t="s">
        <v>20</v>
      </c>
      <c r="G16" s="60">
        <v>11.5</v>
      </c>
      <c r="H16" s="60">
        <v>14</v>
      </c>
      <c r="I16" s="60">
        <v>13.5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>
        <v>12</v>
      </c>
      <c r="R16" s="60" t="s">
        <v>20</v>
      </c>
      <c r="S16" s="60">
        <v>11</v>
      </c>
      <c r="T16" s="60" t="s">
        <v>20</v>
      </c>
      <c r="U16" s="60">
        <v>11.5</v>
      </c>
      <c r="V16" s="60">
        <v>11</v>
      </c>
      <c r="W16" s="60">
        <v>12</v>
      </c>
      <c r="X16" s="60" t="s">
        <v>20</v>
      </c>
      <c r="Y16" s="60">
        <v>12</v>
      </c>
      <c r="Z16" s="60" t="s">
        <v>20</v>
      </c>
      <c r="AA16" s="113" t="s">
        <v>66</v>
      </c>
      <c r="AB16" s="60" t="s">
        <v>20</v>
      </c>
      <c r="AC16" s="60">
        <v>13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1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73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73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59</v>
      </c>
      <c r="C29" s="57"/>
      <c r="D29" s="57"/>
      <c r="E29" s="57"/>
      <c r="F29" s="57"/>
      <c r="G29" s="57"/>
      <c r="H29" s="57"/>
      <c r="I29" s="73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112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73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114">
        <v>2.2132667617689016E-2</v>
      </c>
      <c r="Z30" s="73"/>
      <c r="AA30" s="57">
        <v>38</v>
      </c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38.02213266761769</v>
      </c>
      <c r="AP30" s="54">
        <f t="shared" si="2"/>
        <v>0</v>
      </c>
      <c r="AQ30" s="57">
        <f t="shared" si="0"/>
        <v>38.02213266761769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54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55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61</v>
      </c>
      <c r="C36" s="57"/>
      <c r="D36" s="57"/>
      <c r="E36" s="57"/>
      <c r="F36" s="57"/>
      <c r="G36" s="57"/>
      <c r="H36" s="57"/>
      <c r="I36" s="73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62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 t="shared" ref="C38:AN38" si="3">+SUM(C12,C18,C24:C37)</f>
        <v>0</v>
      </c>
      <c r="D38" s="57">
        <f t="shared" si="3"/>
        <v>0</v>
      </c>
      <c r="E38" s="57">
        <f t="shared" si="3"/>
        <v>348.505</v>
      </c>
      <c r="F38" s="57">
        <f t="shared" si="3"/>
        <v>0</v>
      </c>
      <c r="G38" s="57">
        <f t="shared" si="3"/>
        <v>2504.6549999999997</v>
      </c>
      <c r="H38" s="57">
        <f t="shared" si="3"/>
        <v>4100.88</v>
      </c>
      <c r="I38" s="57">
        <f t="shared" si="3"/>
        <v>1099</v>
      </c>
      <c r="J38" s="57">
        <f t="shared" si="3"/>
        <v>2331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3380</v>
      </c>
      <c r="R38" s="57">
        <f t="shared" si="3"/>
        <v>0</v>
      </c>
      <c r="S38" s="57">
        <f t="shared" si="3"/>
        <v>3700</v>
      </c>
      <c r="T38" s="57">
        <f t="shared" si="3"/>
        <v>455</v>
      </c>
      <c r="U38" s="57">
        <f t="shared" si="3"/>
        <v>1640</v>
      </c>
      <c r="V38" s="57">
        <f t="shared" si="3"/>
        <v>530</v>
      </c>
      <c r="W38" s="57">
        <f t="shared" si="3"/>
        <v>3250</v>
      </c>
      <c r="X38" s="57">
        <f t="shared" si="3"/>
        <v>0</v>
      </c>
      <c r="Y38" s="57">
        <f t="shared" si="3"/>
        <v>2976.5450000000001</v>
      </c>
      <c r="Z38" s="57">
        <f t="shared" si="3"/>
        <v>76.2</v>
      </c>
      <c r="AA38" s="57">
        <f t="shared" si="3"/>
        <v>460</v>
      </c>
      <c r="AB38" s="57">
        <f t="shared" si="3"/>
        <v>0</v>
      </c>
      <c r="AC38" s="57">
        <f t="shared" si="3"/>
        <v>85</v>
      </c>
      <c r="AD38" s="57">
        <f t="shared" si="3"/>
        <v>0</v>
      </c>
      <c r="AE38" s="57">
        <f t="shared" si="3"/>
        <v>0</v>
      </c>
      <c r="AF38" s="57">
        <f t="shared" si="3"/>
        <v>0</v>
      </c>
      <c r="AG38" s="57">
        <f t="shared" si="3"/>
        <v>0</v>
      </c>
      <c r="AH38" s="57">
        <f t="shared" si="3"/>
        <v>0</v>
      </c>
      <c r="AI38" s="57">
        <f t="shared" si="3"/>
        <v>0</v>
      </c>
      <c r="AJ38" s="57">
        <f t="shared" si="3"/>
        <v>0</v>
      </c>
      <c r="AK38" s="57">
        <f t="shared" si="3"/>
        <v>0</v>
      </c>
      <c r="AL38" s="57">
        <f t="shared" si="3"/>
        <v>0</v>
      </c>
      <c r="AM38" s="57">
        <f t="shared" si="3"/>
        <v>0</v>
      </c>
      <c r="AN38" s="57">
        <f t="shared" si="3"/>
        <v>0</v>
      </c>
      <c r="AO38" s="57">
        <f>SUM(AO12,AO18,AO24:AO37)</f>
        <v>19443.705000000002</v>
      </c>
      <c r="AP38" s="57">
        <f>SUM(AP12,AP18,AP24:AP37)</f>
        <v>7493.08</v>
      </c>
      <c r="AQ38" s="57">
        <f>SUM(AO38:AP38)</f>
        <v>26936.785000000003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15.9</v>
      </c>
      <c r="H39" s="59"/>
      <c r="I39" s="92">
        <v>19.7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/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65</v>
      </c>
      <c r="AN43" s="4"/>
    </row>
    <row r="44" spans="2:43" ht="30.75" x14ac:dyDescent="0.45">
      <c r="B44" s="22" t="s">
        <v>57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110"/>
      <c r="F46" s="11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5.25" x14ac:dyDescent="0.5">
      <c r="C47" s="74"/>
      <c r="E47" s="110"/>
      <c r="F47" s="110"/>
      <c r="G47" s="74"/>
      <c r="H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ht="35.25" x14ac:dyDescent="0.5">
      <c r="E48" s="110"/>
      <c r="F48" s="110"/>
      <c r="J48" s="62"/>
      <c r="K48" s="62"/>
      <c r="L48" s="62"/>
      <c r="M48" s="67"/>
      <c r="N48" s="68"/>
      <c r="O48" s="30"/>
      <c r="P48" s="36"/>
      <c r="S48" s="27"/>
      <c r="U48" s="33"/>
    </row>
    <row r="49" spans="5:30" ht="35.25" x14ac:dyDescent="0.5">
      <c r="E49" s="110"/>
      <c r="F49" s="110"/>
      <c r="M49" s="29"/>
      <c r="N49" s="32"/>
      <c r="O49" s="31"/>
      <c r="P49" s="36"/>
      <c r="S49" s="27"/>
      <c r="U49" s="33"/>
    </row>
    <row r="50" spans="5:30" ht="35.25" x14ac:dyDescent="0.5">
      <c r="E50" s="110"/>
      <c r="F50" s="110"/>
      <c r="M50" s="29"/>
      <c r="N50" s="32"/>
      <c r="O50" s="32"/>
      <c r="S50" s="27"/>
      <c r="U50" s="33"/>
    </row>
    <row r="51" spans="5:30" ht="35.25" x14ac:dyDescent="0.5">
      <c r="E51" s="110"/>
      <c r="F51" s="110"/>
      <c r="AD51" s="46"/>
    </row>
    <row r="52" spans="5:30" ht="35.25" x14ac:dyDescent="0.5">
      <c r="E52" s="110"/>
      <c r="F52" s="110"/>
      <c r="AD52" s="46"/>
    </row>
    <row r="53" spans="5:30" ht="35.25" x14ac:dyDescent="0.5">
      <c r="E53" s="110"/>
      <c r="F53" s="110"/>
      <c r="AD53" s="46"/>
    </row>
    <row r="54" spans="5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2016-11-25T17:24:06Z</cp:lastPrinted>
  <dcterms:created xsi:type="dcterms:W3CDTF">2008-10-21T17:58:04Z</dcterms:created>
  <dcterms:modified xsi:type="dcterms:W3CDTF">2016-12-05T16:42:33Z</dcterms:modified>
</cp:coreProperties>
</file>