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4000" windowHeight="973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41" i="1" l="1"/>
  <c r="AB41" i="1"/>
  <c r="AC41" i="1"/>
  <c r="AD41" i="1"/>
  <c r="AN41" i="1" l="1"/>
  <c r="AM41" i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P37" i="1"/>
  <c r="AO37" i="1"/>
  <c r="AQ37" i="1" s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Q20" i="1" s="1"/>
  <c r="AP19" i="1"/>
  <c r="AO19" i="1"/>
  <c r="AP18" i="1"/>
  <c r="AO18" i="1"/>
  <c r="AP14" i="1"/>
  <c r="AO14" i="1"/>
  <c r="AP13" i="1"/>
  <c r="AO13" i="1"/>
  <c r="AP12" i="1"/>
  <c r="AO12" i="1"/>
  <c r="AQ27" i="1" l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<sst xmlns="http://schemas.openxmlformats.org/spreadsheetml/2006/main" count="402" uniqueCount="68">
  <si>
    <t>INSTITUTO  DEL  MAR  DEL PERÚ</t>
  </si>
  <si>
    <t>Área Funcional de Investigaciones de Recursos Neríticos Pelágicos</t>
  </si>
  <si>
    <t xml:space="preserve"> </t>
  </si>
  <si>
    <t xml:space="preserve">           Atención: Sr. Jorge Luis Prado Palomino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</si>
  <si>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</si>
  <si>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</si>
  <si>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</si>
  <si>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</si>
  <si>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</si>
  <si>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</si>
  <si>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</si>
  <si>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</si>
  <si>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</si>
  <si>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</si>
  <si>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</si>
  <si>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</si>
  <si>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</si>
  <si>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</si>
  <si>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</si>
  <si>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</si>
  <si>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</si>
  <si>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</si>
  <si>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</si>
  <si>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</si>
  <si>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</si>
  <si>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</si>
  <si>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</si>
  <si>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</si>
  <si>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</si>
  <si>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</si>
  <si>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</si>
  <si>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</si>
  <si>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</si>
  <si>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</si>
  <si>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</si>
  <si>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</si>
  <si>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</si>
  <si>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</si>
  <si>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</si>
  <si>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</si>
  <si>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</si>
  <si>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</si>
  <si>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</si>
  <si>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</si>
  <si>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</si>
  <si>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</si>
  <si>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</si>
  <si>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</si>
  <si>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</si>
  <si>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</si>
  <si>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</si>
  <si>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</si>
  <si>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</si>
  <si>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</si>
  <si>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</si>
  <si>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</si>
  <si>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</si>
  <si>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</si>
  <si>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</si>
  <si>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</si>
  <si>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</si>
  <si>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</si>
  <si>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</si>
  <si>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</si>
  <si>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</si>
  <si>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>R.M.N°230-2022-PRODUCE</t>
  </si>
  <si>
    <t xml:space="preserve">        Fecha  : 02/08/2022</t>
  </si>
  <si>
    <t>Callao, 03 de agostodel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</si>
</sst>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7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4">
    <xf numFmtId="0" fontId="0" fillId="0" borderId="0"/>
    <xf numFmtId="0" fontId="3" fillId="0" borderId="0"/>
    <xf numFmtId="164" fontId="26" fillId="0" borderId="0" applyBorder="0" applyProtection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7" fillId="0" borderId="0"/>
    <xf numFmtId="0" fontId="2" fillId="0" borderId="0"/>
    <xf numFmtId="0" fontId="26" fillId="0" borderId="0"/>
    <xf numFmtId="0" fontId="26" fillId="0" borderId="0"/>
    <xf numFmtId="169" fontId="26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5" fillId="0" borderId="0" xfId="0" applyFont="1"/>
    <xf numFmtId="0" fontId="6" fillId="0" borderId="0" xfId="8" applyFont="1" applyAlignment="1" applyProtection="1"/>
    <xf numFmtId="0" fontId="8" fillId="0" borderId="0" xfId="0" applyFont="1"/>
    <xf numFmtId="0" fontId="9" fillId="0" borderId="0" xfId="0" applyFont="1"/>
    <xf numFmtId="0" fontId="10" fillId="0" borderId="0" xfId="0" applyFont="1"/>
    <xf numFmtId="20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9" fontId="14" fillId="0" borderId="0" xfId="0" applyNumberFormat="1" applyFont="1"/>
    <xf numFmtId="1" fontId="16" fillId="0" borderId="0" xfId="0" applyNumberFormat="1" applyFont="1"/>
    <xf numFmtId="165" fontId="14" fillId="0" borderId="0" xfId="0" applyNumberFormat="1" applyFont="1"/>
    <xf numFmtId="0" fontId="17" fillId="0" borderId="0" xfId="0" applyFont="1"/>
    <xf numFmtId="0" fontId="9" fillId="0" borderId="0" xfId="0" applyFont="1" applyBorder="1"/>
    <xf numFmtId="0" fontId="15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8" fillId="0" borderId="0" xfId="0" applyFont="1"/>
    <xf numFmtId="0" fontId="19" fillId="0" borderId="1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0" xfId="0" applyFont="1" applyBorder="1"/>
    <xf numFmtId="0" fontId="16" fillId="0" borderId="4" xfId="0" applyFont="1" applyBorder="1"/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16" fillId="0" borderId="4" xfId="0" applyFont="1" applyBorder="1" applyAlignment="1">
      <alignment horizontal="left"/>
    </xf>
    <xf numFmtId="1" fontId="20" fillId="0" borderId="2" xfId="0" applyNumberFormat="1" applyFont="1" applyBorder="1" applyAlignment="1">
      <alignment horizontal="center"/>
    </xf>
    <xf numFmtId="1" fontId="5" fillId="0" borderId="0" xfId="0" applyNumberFormat="1" applyFont="1"/>
    <xf numFmtId="0" fontId="5" fillId="0" borderId="0" xfId="0" applyFont="1" applyBorder="1"/>
    <xf numFmtId="0" fontId="16" fillId="0" borderId="2" xfId="0" applyFont="1" applyBorder="1" applyAlignment="1">
      <alignment horizontal="left"/>
    </xf>
    <xf numFmtId="167" fontId="5" fillId="0" borderId="0" xfId="0" applyNumberFormat="1" applyFont="1"/>
    <xf numFmtId="0" fontId="21" fillId="3" borderId="2" xfId="0" applyFont="1" applyFill="1" applyBorder="1" applyAlignment="1">
      <alignment horizontal="center"/>
    </xf>
    <xf numFmtId="168" fontId="20" fillId="0" borderId="2" xfId="0" applyNumberFormat="1" applyFont="1" applyBorder="1" applyAlignment="1">
      <alignment horizontal="center"/>
    </xf>
    <xf numFmtId="0" fontId="16" fillId="2" borderId="6" xfId="0" applyFont="1" applyFill="1" applyBorder="1" applyAlignment="1">
      <alignment horizontal="left"/>
    </xf>
    <xf numFmtId="0" fontId="13" fillId="0" borderId="7" xfId="0" applyFont="1" applyBorder="1" applyAlignment="1">
      <alignment horizontal="center"/>
    </xf>
    <xf numFmtId="168" fontId="20" fillId="0" borderId="7" xfId="0" applyNumberFormat="1" applyFont="1" applyBorder="1" applyAlignment="1">
      <alignment horizontal="center"/>
    </xf>
    <xf numFmtId="1" fontId="13" fillId="0" borderId="7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1" fontId="20" fillId="0" borderId="4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6" fillId="0" borderId="2" xfId="0" applyFont="1" applyBorder="1"/>
    <xf numFmtId="168" fontId="20" fillId="0" borderId="4" xfId="0" applyNumberFormat="1" applyFont="1" applyBorder="1" applyAlignment="1">
      <alignment horizontal="center"/>
    </xf>
    <xf numFmtId="2" fontId="20" fillId="0" borderId="4" xfId="0" applyNumberFormat="1" applyFont="1" applyBorder="1" applyAlignment="1">
      <alignment horizontal="center"/>
    </xf>
    <xf numFmtId="168" fontId="13" fillId="2" borderId="4" xfId="0" applyNumberFormat="1" applyFont="1" applyFill="1" applyBorder="1" applyAlignment="1">
      <alignment horizontal="center" wrapText="1"/>
    </xf>
    <xf numFmtId="168" fontId="22" fillId="2" borderId="4" xfId="0" applyNumberFormat="1" applyFont="1" applyFill="1" applyBorder="1" applyAlignment="1">
      <alignment horizontal="center" wrapText="1"/>
    </xf>
    <xf numFmtId="168" fontId="22" fillId="0" borderId="4" xfId="0" applyNumberFormat="1" applyFont="1" applyBorder="1" applyAlignment="1">
      <alignment horizontal="center" wrapText="1"/>
    </xf>
    <xf numFmtId="168" fontId="18" fillId="0" borderId="2" xfId="0" applyNumberFormat="1" applyFont="1" applyBorder="1" applyAlignment="1">
      <alignment horizontal="center"/>
    </xf>
    <xf numFmtId="168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0" xfId="0" applyFont="1"/>
    <xf numFmtId="168" fontId="23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1" fontId="9" fillId="0" borderId="0" xfId="0" applyNumberFormat="1" applyFont="1" applyBorder="1" applyAlignment="1">
      <alignment horizontal="center"/>
    </xf>
    <xf numFmtId="0" fontId="16" fillId="0" borderId="0" xfId="0" applyFont="1"/>
    <xf numFmtId="1" fontId="24" fillId="0" borderId="0" xfId="0" applyNumberFormat="1" applyFont="1" applyBorder="1" applyProtection="1">
      <protection locked="0"/>
    </xf>
    <xf numFmtId="1" fontId="20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6" fillId="0" borderId="0" xfId="0" applyFont="1" applyBorder="1" applyAlignment="1"/>
    <xf numFmtId="1" fontId="24" fillId="0" borderId="0" xfId="0" applyNumberFormat="1" applyFont="1" applyBorder="1" applyAlignment="1" applyProtection="1">
      <protection locked="0"/>
    </xf>
    <xf numFmtId="1" fontId="24" fillId="0" borderId="0" xfId="0" applyNumberFormat="1" applyFont="1" applyBorder="1" applyAlignment="1" applyProtection="1">
      <alignment horizontal="right"/>
      <protection locked="0"/>
    </xf>
    <xf numFmtId="168" fontId="20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20" fontId="12" fillId="0" borderId="0" xfId="0" applyNumberFormat="1" applyFont="1" applyBorder="1" applyAlignment="1">
      <alignment horizontal="right"/>
    </xf>
    <xf numFmtId="166" fontId="14" fillId="0" borderId="0" xfId="0" applyNumberFormat="1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8" fillId="0" borderId="2" xfId="0" applyFont="1" applyBorder="1" applyAlignment="1">
      <alignment horizontal="center" vertical="center" wrapText="1"/>
    </xf>
  </cellXfs>
  <cellStyles count="14">
    <cellStyle name="Estilo 1" xfId="1"/>
    <cellStyle name="Estilo 1 2" xfId="11"/>
    <cellStyle name="Euro" xfId="2"/>
    <cellStyle name="Euro 2" xfId="12"/>
    <cellStyle name="Excel Built-in Explanatory Text" xfId="8"/>
    <cellStyle name="Normal" xfId="0" builtinId="0"/>
    <cellStyle name="Normal 2" xfId="3"/>
    <cellStyle name="Normal 2 2" xfId="4"/>
    <cellStyle name="Normal 2 3" xfId="13"/>
    <cellStyle name="Normal 3" xfId="5"/>
    <cellStyle name="Normal 4" xfId="6"/>
    <cellStyle name="Normal 5" xfId="7"/>
    <cellStyle name="Normal 6" xfId="9"/>
    <cellStyle name="Normal 7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AJ4" zoomScale="23" zoomScaleNormal="23" workbookViewId="0">
      <selection activeCell="I46" sqref="I46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26.57031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/>
    <col min="1015" max="1024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7" t="s">
        <v>3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</row>
    <row r="5" spans="2:48" ht="45" customHeight="1" x14ac:dyDescent="0.5">
      <c r="B5" s="68" t="s">
        <v>4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9" t="s">
        <v>5</v>
      </c>
      <c r="AN6" s="69"/>
      <c r="AO6" s="69"/>
      <c r="AP6" s="69"/>
      <c r="AQ6" s="69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0"/>
      <c r="AP7" s="70"/>
      <c r="AQ7" s="70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9" t="s">
        <v>66</v>
      </c>
      <c r="AP8" s="69"/>
      <c r="AQ8" s="69"/>
    </row>
    <row r="9" spans="2:48" ht="27.75" x14ac:dyDescent="0.4">
      <c r="B9" s="4" t="s">
        <v>7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8</v>
      </c>
      <c r="C10" s="71" t="s">
        <v>9</v>
      </c>
      <c r="D10" s="71"/>
      <c r="E10" s="71" t="s">
        <v>10</v>
      </c>
      <c r="F10" s="71"/>
      <c r="G10" s="71" t="s">
        <v>11</v>
      </c>
      <c r="H10" s="71"/>
      <c r="I10" s="71" t="s">
        <v>12</v>
      </c>
      <c r="J10" s="71"/>
      <c r="K10" s="71" t="s">
        <v>13</v>
      </c>
      <c r="L10" s="71"/>
      <c r="M10" s="71" t="s">
        <v>14</v>
      </c>
      <c r="N10" s="71"/>
      <c r="O10" s="71" t="s">
        <v>15</v>
      </c>
      <c r="P10" s="71"/>
      <c r="Q10" s="71" t="s">
        <v>16</v>
      </c>
      <c r="R10" s="71"/>
      <c r="S10" s="71" t="s">
        <v>17</v>
      </c>
      <c r="T10" s="71"/>
      <c r="U10" s="71" t="s">
        <v>18</v>
      </c>
      <c r="V10" s="71"/>
      <c r="W10" s="71" t="s">
        <v>19</v>
      </c>
      <c r="X10" s="71"/>
      <c r="Y10" s="72" t="s">
        <v>20</v>
      </c>
      <c r="Z10" s="72"/>
      <c r="AA10" s="71" t="s">
        <v>21</v>
      </c>
      <c r="AB10" s="71"/>
      <c r="AC10" s="71" t="s">
        <v>22</v>
      </c>
      <c r="AD10" s="71"/>
      <c r="AE10" s="71" t="s">
        <v>23</v>
      </c>
      <c r="AF10" s="71"/>
      <c r="AG10" s="71" t="s">
        <v>24</v>
      </c>
      <c r="AH10" s="71"/>
      <c r="AI10" s="71" t="s">
        <v>25</v>
      </c>
      <c r="AJ10" s="71"/>
      <c r="AK10" s="71" t="s">
        <v>26</v>
      </c>
      <c r="AL10" s="71"/>
      <c r="AM10" s="71" t="s">
        <v>27</v>
      </c>
      <c r="AN10" s="71"/>
      <c r="AO10" s="73" t="s">
        <v>28</v>
      </c>
      <c r="AP10" s="73"/>
      <c r="AQ10" s="22" t="s">
        <v>29</v>
      </c>
      <c r="AT10" s="23"/>
    </row>
    <row r="11" spans="2:48" s="3" customFormat="1" ht="30" x14ac:dyDescent="0.4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6" t="s">
        <v>30</v>
      </c>
      <c r="AP11" s="25" t="s">
        <v>31</v>
      </c>
      <c r="AQ11" s="27"/>
      <c r="AT11" s="28"/>
    </row>
    <row r="12" spans="2:48" ht="50.25" customHeight="1" x14ac:dyDescent="0.55000000000000004">
      <c r="B12" s="29" t="s">
        <v>32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689.76</v>
      </c>
      <c r="AL12" s="30">
        <v>0</v>
      </c>
      <c r="AM12" s="30">
        <v>141.66499999999999</v>
      </c>
      <c r="AN12" s="30">
        <v>183.85</v>
      </c>
      <c r="AO12" s="30">
        <f>SUMIF($C$11:$AN$11,"Ind",C12:AN12)</f>
        <v>831.42499999999995</v>
      </c>
      <c r="AP12" s="30">
        <f>SUMIF($C$11:$AN$11,"I.Mad",C12:AN12)</f>
        <v>183.85</v>
      </c>
      <c r="AQ12" s="30">
        <f>SUM(AO12:AP12)</f>
        <v>1015.275</v>
      </c>
      <c r="AS12" s="31"/>
      <c r="AT12" s="32"/>
    </row>
    <row r="13" spans="2:48" ht="50.25" customHeight="1" x14ac:dyDescent="0.55000000000000004">
      <c r="B13" s="33" t="s">
        <v>33</v>
      </c>
      <c r="C13" s="30" t="s">
        <v>34</v>
      </c>
      <c r="D13" s="30" t="s">
        <v>34</v>
      </c>
      <c r="E13" s="30" t="s">
        <v>34</v>
      </c>
      <c r="F13" s="30" t="s">
        <v>34</v>
      </c>
      <c r="G13" s="30" t="s">
        <v>34</v>
      </c>
      <c r="H13" s="30" t="s">
        <v>34</v>
      </c>
      <c r="I13" s="30" t="s">
        <v>34</v>
      </c>
      <c r="J13" s="30" t="s">
        <v>34</v>
      </c>
      <c r="K13" s="30" t="s">
        <v>34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 t="s">
        <v>34</v>
      </c>
      <c r="R13" s="30" t="s">
        <v>34</v>
      </c>
      <c r="S13" s="30" t="s">
        <v>34</v>
      </c>
      <c r="T13" s="30" t="s">
        <v>34</v>
      </c>
      <c r="U13" s="30" t="s">
        <v>34</v>
      </c>
      <c r="V13" s="30" t="s">
        <v>34</v>
      </c>
      <c r="W13" s="30" t="s">
        <v>34</v>
      </c>
      <c r="X13" s="30" t="s">
        <v>34</v>
      </c>
      <c r="Y13" s="30" t="s">
        <v>34</v>
      </c>
      <c r="Z13" s="30" t="s">
        <v>34</v>
      </c>
      <c r="AA13" s="30" t="s">
        <v>34</v>
      </c>
      <c r="AB13" s="30" t="s">
        <v>34</v>
      </c>
      <c r="AC13" s="30" t="s">
        <v>34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>
        <v>17</v>
      </c>
      <c r="AL13" s="30" t="s">
        <v>34</v>
      </c>
      <c r="AM13" s="30">
        <v>7</v>
      </c>
      <c r="AN13" s="30">
        <v>5</v>
      </c>
      <c r="AO13" s="30">
        <f>SUMIF($C$11:$AN$11,"Ind*",C13:AN13)</f>
        <v>24</v>
      </c>
      <c r="AP13" s="30">
        <f>SUMIF($C$11:$AN$11,"I.Mad",C13:AN13)</f>
        <v>5</v>
      </c>
      <c r="AQ13" s="30">
        <f>SUM(AO13:AP13)</f>
        <v>29</v>
      </c>
      <c r="AS13" s="31"/>
      <c r="AT13" s="34"/>
      <c r="AU13" s="34"/>
      <c r="AV13" s="34"/>
    </row>
    <row r="14" spans="2:48" ht="50.25" customHeight="1" x14ac:dyDescent="0.55000000000000004">
      <c r="B14" s="33" t="s">
        <v>35</v>
      </c>
      <c r="C14" s="30" t="s">
        <v>34</v>
      </c>
      <c r="D14" s="30" t="s">
        <v>34</v>
      </c>
      <c r="E14" s="30" t="s">
        <v>34</v>
      </c>
      <c r="F14" s="30" t="s">
        <v>34</v>
      </c>
      <c r="G14" s="30" t="s">
        <v>34</v>
      </c>
      <c r="H14" s="30" t="s">
        <v>34</v>
      </c>
      <c r="I14" s="30" t="s">
        <v>34</v>
      </c>
      <c r="J14" s="30" t="s">
        <v>34</v>
      </c>
      <c r="K14" s="30" t="s">
        <v>34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 t="s">
        <v>34</v>
      </c>
      <c r="R14" s="30" t="s">
        <v>34</v>
      </c>
      <c r="S14" s="30" t="s">
        <v>34</v>
      </c>
      <c r="T14" s="30" t="s">
        <v>34</v>
      </c>
      <c r="U14" s="30" t="s">
        <v>34</v>
      </c>
      <c r="V14" s="30" t="s">
        <v>34</v>
      </c>
      <c r="W14" s="30" t="s">
        <v>34</v>
      </c>
      <c r="X14" s="30" t="s">
        <v>34</v>
      </c>
      <c r="Y14" s="30" t="s">
        <v>34</v>
      </c>
      <c r="Z14" s="30" t="s">
        <v>34</v>
      </c>
      <c r="AA14" s="30" t="s">
        <v>34</v>
      </c>
      <c r="AB14" s="30" t="s">
        <v>34</v>
      </c>
      <c r="AC14" s="30" t="s">
        <v>34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>
        <v>5</v>
      </c>
      <c r="AL14" s="30" t="s">
        <v>34</v>
      </c>
      <c r="AM14" s="30">
        <v>2</v>
      </c>
      <c r="AN14" s="30">
        <v>4</v>
      </c>
      <c r="AO14" s="30">
        <f>SUMIF($C$11:$AN$11,"Ind*",C14:AN14)</f>
        <v>7</v>
      </c>
      <c r="AP14" s="30">
        <f>SUMIF($C$11:$AN$11,"I.Mad",C14:AN14)</f>
        <v>4</v>
      </c>
      <c r="AQ14" s="30">
        <f>SUM(AO14:AP14)</f>
        <v>11</v>
      </c>
      <c r="AT14" s="34"/>
      <c r="AU14" s="34"/>
      <c r="AV14" s="34"/>
    </row>
    <row r="15" spans="2:48" ht="50.25" customHeight="1" x14ac:dyDescent="0.55000000000000004">
      <c r="B15" s="33" t="s">
        <v>36</v>
      </c>
      <c r="C15" s="30" t="s">
        <v>34</v>
      </c>
      <c r="D15" s="30" t="s">
        <v>34</v>
      </c>
      <c r="E15" s="30" t="s">
        <v>34</v>
      </c>
      <c r="F15" s="30" t="s">
        <v>34</v>
      </c>
      <c r="G15" s="30" t="s">
        <v>34</v>
      </c>
      <c r="H15" s="30" t="s">
        <v>34</v>
      </c>
      <c r="I15" s="30" t="s">
        <v>34</v>
      </c>
      <c r="J15" s="30" t="s">
        <v>34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 t="s">
        <v>34</v>
      </c>
      <c r="R15" s="30" t="s">
        <v>34</v>
      </c>
      <c r="S15" s="30" t="s">
        <v>34</v>
      </c>
      <c r="T15" s="30" t="s">
        <v>34</v>
      </c>
      <c r="U15" s="30" t="s">
        <v>34</v>
      </c>
      <c r="V15" s="30" t="s">
        <v>34</v>
      </c>
      <c r="W15" s="30" t="s">
        <v>34</v>
      </c>
      <c r="X15" s="30" t="s">
        <v>34</v>
      </c>
      <c r="Y15" s="30" t="s">
        <v>34</v>
      </c>
      <c r="Z15" s="30" t="s">
        <v>34</v>
      </c>
      <c r="AA15" s="30" t="s">
        <v>34</v>
      </c>
      <c r="AB15" s="30" t="s">
        <v>34</v>
      </c>
      <c r="AC15" s="30" t="s">
        <v>34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>
        <v>20.807225930468547</v>
      </c>
      <c r="AL15" s="30" t="s">
        <v>34</v>
      </c>
      <c r="AM15" s="36">
        <v>42.132317325342719</v>
      </c>
      <c r="AN15" s="36">
        <v>10.377899775571342</v>
      </c>
      <c r="AO15" s="35" t="s">
        <v>34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37</v>
      </c>
      <c r="C16" s="36" t="s">
        <v>34</v>
      </c>
      <c r="D16" s="36" t="s">
        <v>34</v>
      </c>
      <c r="E16" s="36" t="s">
        <v>34</v>
      </c>
      <c r="F16" s="36" t="s">
        <v>34</v>
      </c>
      <c r="G16" s="36" t="s">
        <v>34</v>
      </c>
      <c r="H16" s="36" t="s">
        <v>34</v>
      </c>
      <c r="I16" s="36" t="s">
        <v>34</v>
      </c>
      <c r="J16" s="36" t="s">
        <v>34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 t="s">
        <v>34</v>
      </c>
      <c r="R16" s="36" t="s">
        <v>34</v>
      </c>
      <c r="S16" s="36" t="s">
        <v>34</v>
      </c>
      <c r="T16" s="36" t="s">
        <v>34</v>
      </c>
      <c r="U16" s="36" t="s">
        <v>34</v>
      </c>
      <c r="V16" s="36" t="s">
        <v>34</v>
      </c>
      <c r="W16" s="36" t="s">
        <v>34</v>
      </c>
      <c r="X16" s="36" t="s">
        <v>34</v>
      </c>
      <c r="Y16" s="36" t="s">
        <v>34</v>
      </c>
      <c r="Z16" s="36" t="s">
        <v>34</v>
      </c>
      <c r="AA16" s="36" t="s">
        <v>34</v>
      </c>
      <c r="AB16" s="36" t="s">
        <v>34</v>
      </c>
      <c r="AC16" s="36" t="s">
        <v>34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>
        <v>12.5</v>
      </c>
      <c r="AL16" s="36" t="s">
        <v>34</v>
      </c>
      <c r="AM16" s="36">
        <v>12</v>
      </c>
      <c r="AN16" s="36">
        <v>12.5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43</v>
      </c>
      <c r="C25" s="42"/>
      <c r="D25" s="45"/>
      <c r="E25" s="42"/>
      <c r="F25" s="46"/>
      <c r="G25" s="42"/>
      <c r="H25" s="42"/>
      <c r="I25" s="45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55000000000000004">
      <c r="B30" s="44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6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64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0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48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49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50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51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52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53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54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55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0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57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689.76</v>
      </c>
      <c r="AL41" s="42">
        <f t="shared" si="3"/>
        <v>0</v>
      </c>
      <c r="AM41" s="42">
        <f t="shared" si="3"/>
        <v>141.66499999999999</v>
      </c>
      <c r="AN41" s="42">
        <f t="shared" si="3"/>
        <v>183.85</v>
      </c>
      <c r="AO41" s="42">
        <f>SUM(AO12,AO18,AO24:AO37)</f>
        <v>831.42499999999995</v>
      </c>
      <c r="AP41" s="42">
        <f>SUM(AP12,AP18,AP24:AP37)</f>
        <v>183.85</v>
      </c>
      <c r="AQ41" s="42">
        <f t="shared" si="2"/>
        <v>1015.275</v>
      </c>
    </row>
    <row r="42" spans="2:43" ht="50.25" customHeight="1" x14ac:dyDescent="0.55000000000000004">
      <c r="B42" s="29" t="s">
        <v>58</v>
      </c>
      <c r="C42" s="47"/>
      <c r="D42" s="47"/>
      <c r="E42" s="47"/>
      <c r="F42" s="36"/>
      <c r="G42" s="36"/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59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60</v>
      </c>
      <c r="C44" s="4" t="s">
        <v>61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62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63</v>
      </c>
      <c r="C46" s="3"/>
      <c r="G46" s="58"/>
      <c r="I46" s="56"/>
      <c r="J46" s="62"/>
      <c r="K46" s="56"/>
      <c r="L46" s="56"/>
      <c r="M46" s="63"/>
      <c r="N46" s="64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5"/>
      <c r="AH46" s="16"/>
      <c r="AI46" s="16"/>
      <c r="AJ46" s="16"/>
      <c r="AK46" s="16"/>
      <c r="AL46" s="16"/>
      <c r="AM46" s="66" t="s">
        <v>67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2022-04-13T19:07:22Z</cp:lastPrinted>
  <dcterms:created xsi:type="dcterms:W3CDTF">2008-10-21T17:58:04Z</dcterms:created>
  <dcterms:modified xsi:type="dcterms:W3CDTF">2022-08-04T17:29:00Z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