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Q32" i="5"/>
  <c r="AP32" i="5"/>
  <c r="AO32" i="5"/>
  <c r="AP31" i="5"/>
  <c r="AQ31" i="5" s="1"/>
  <c r="AO31" i="5"/>
  <c r="AP30" i="5"/>
  <c r="AO30" i="5"/>
  <c r="AQ29" i="5"/>
  <c r="AP29" i="5"/>
  <c r="AO29" i="5"/>
  <c r="AP28" i="5"/>
  <c r="AO28" i="5"/>
  <c r="AP27" i="5"/>
  <c r="AO27" i="5"/>
  <c r="AP26" i="5"/>
  <c r="AO26" i="5"/>
  <c r="AQ26" i="5" s="1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8" i="5" l="1"/>
  <c r="AQ27" i="5"/>
  <c r="AQ13" i="5"/>
  <c r="AQ30" i="5"/>
  <c r="AQ25" i="5"/>
  <c r="AQ12" i="5"/>
  <c r="AQ14" i="5"/>
  <c r="AP38" i="5"/>
  <c r="AO38" i="5"/>
  <c r="AQ38" i="5" l="1"/>
</calcChain>
</file>

<file path=xl/sharedStrings.xml><?xml version="1.0" encoding="utf-8"?>
<sst xmlns="http://schemas.openxmlformats.org/spreadsheetml/2006/main" count="352" uniqueCount="66">
  <si>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</si>
  <si>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</si>
  <si>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</si>
  <si>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</si>
  <si>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</si>
  <si>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</si>
  <si>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</si>
  <si>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</si>
  <si>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</si>
  <si>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</si>
  <si>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</si>
  <si>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</si>
  <si>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</si>
  <si>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</si>
  <si>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</si>
  <si>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</si>
  <si>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</si>
  <si>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</si>
  <si>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</si>
  <si>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</si>
  <si>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</si>
  <si>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</si>
  <si>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</si>
  <si>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</si>
  <si>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</si>
  <si>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</si>
  <si>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</si>
  <si>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</si>
  <si>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</si>
  <si>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</si>
  <si>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</si>
  <si>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</si>
  <si>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</si>
  <si>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</si>
  <si>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</si>
  <si>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</si>
  <si>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</si>
  <si>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</si>
  <si>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</si>
  <si>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</si>
  <si>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</si>
  <si>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</si>
  <si>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</si>
  <si>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</si>
  <si>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</si>
  <si>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</si>
  <si>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</si>
  <si>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</si>
  <si>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</si>
  <si>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</si>
  <si>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</si>
  <si>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</si>
  <si>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</si>
  <si>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</si>
  <si>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</si>
  <si>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</si>
  <si>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</si>
  <si>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</si>
  <si>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</si>
  <si>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</si>
  <si>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CALAMAR</t>
  </si>
  <si>
    <t>FALSO VOLADOR</t>
  </si>
  <si>
    <t>Callao, 04 de julio del 2016</t>
  </si>
  <si>
    <t>S/M</t>
  </si>
  <si>
    <t xml:space="preserve">        Fecha  : 02/07/2016</t>
  </si>
  <si>
    <t>R.M.N°427-2015-PRODUCE,R.M.N°228-2016-PRODUCE,R.M.N°238-2016-PRODUCE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</si>
</sst>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C10" sqref="C10:D1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56</v>
      </c>
      <c r="X10" s="117"/>
      <c r="Y10" s="118" t="s">
        <v>49</v>
      </c>
      <c r="Z10" s="115"/>
      <c r="AA10" s="116" t="s">
        <v>38</v>
      </c>
      <c r="AB10" s="117"/>
      <c r="AC10" s="116" t="s">
        <v>13</v>
      </c>
      <c r="AD10" s="117"/>
      <c r="AE10" s="114" t="s">
        <v>50</v>
      </c>
      <c r="AF10" s="115"/>
      <c r="AG10" s="114" t="s">
        <v>51</v>
      </c>
      <c r="AH10" s="115"/>
      <c r="AI10" s="114" t="s">
        <v>52</v>
      </c>
      <c r="AJ10" s="115"/>
      <c r="AK10" s="114" t="s">
        <v>53</v>
      </c>
      <c r="AL10" s="115"/>
      <c r="AM10" s="114" t="s">
        <v>54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8513</v>
      </c>
      <c r="J12" s="53">
        <v>383</v>
      </c>
      <c r="K12" s="53">
        <v>202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3722.3620000000001</v>
      </c>
      <c r="R12" s="53">
        <v>869.83399999999995</v>
      </c>
      <c r="S12" s="53">
        <v>1748.9169999999999</v>
      </c>
      <c r="T12" s="53">
        <v>2561.1889999999999</v>
      </c>
      <c r="U12" s="53">
        <v>638.79999999999995</v>
      </c>
      <c r="V12" s="53">
        <v>1013.813</v>
      </c>
      <c r="W12" s="53">
        <v>3115.3586315789476</v>
      </c>
      <c r="X12" s="53">
        <v>636.23800000000006</v>
      </c>
      <c r="Y12" s="53">
        <v>4318.0614378203445</v>
      </c>
      <c r="Z12" s="53">
        <v>172.98056291390731</v>
      </c>
      <c r="AA12" s="53">
        <v>2538.826</v>
      </c>
      <c r="AB12" s="53">
        <v>0</v>
      </c>
      <c r="AC12" s="53">
        <v>7370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32167.325069399296</v>
      </c>
      <c r="AP12" s="54">
        <f>SUMIF($C$11:$AN$11,"I.Mad",C12:AN12)</f>
        <v>5637.0545629139069</v>
      </c>
      <c r="AQ12" s="54">
        <f>SUM(AO12:AP12)</f>
        <v>37804.379632313205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32</v>
      </c>
      <c r="J13" s="55">
        <v>7</v>
      </c>
      <c r="K13" s="55">
        <v>1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36</v>
      </c>
      <c r="R13" s="55">
        <v>26</v>
      </c>
      <c r="S13" s="55">
        <v>21</v>
      </c>
      <c r="T13" s="55">
        <v>60</v>
      </c>
      <c r="U13" s="55">
        <v>5</v>
      </c>
      <c r="V13" s="55">
        <v>23</v>
      </c>
      <c r="W13" s="55">
        <v>41</v>
      </c>
      <c r="X13" s="55">
        <v>16</v>
      </c>
      <c r="Y13" s="55">
        <v>35</v>
      </c>
      <c r="Z13" s="55">
        <v>14</v>
      </c>
      <c r="AA13" s="55">
        <v>10</v>
      </c>
      <c r="AB13" s="55" t="s">
        <v>20</v>
      </c>
      <c r="AC13" s="55">
        <v>31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212</v>
      </c>
      <c r="AP13" s="54">
        <f>SUMIF($C$11:$AN$11,"I.Mad",C13:AN13)</f>
        <v>146</v>
      </c>
      <c r="AQ13" s="54">
        <f>SUM(AO13:AP13)</f>
        <v>358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2</v>
      </c>
      <c r="J14" s="55" t="s">
        <v>63</v>
      </c>
      <c r="K14" s="55">
        <v>1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9</v>
      </c>
      <c r="R14" s="55">
        <v>3</v>
      </c>
      <c r="S14" s="55">
        <v>6</v>
      </c>
      <c r="T14" s="55">
        <v>6</v>
      </c>
      <c r="U14" s="55">
        <v>2</v>
      </c>
      <c r="V14" s="55">
        <v>7</v>
      </c>
      <c r="W14" s="55">
        <v>7</v>
      </c>
      <c r="X14" s="55">
        <v>4</v>
      </c>
      <c r="Y14" s="55">
        <v>5</v>
      </c>
      <c r="Z14" s="55">
        <v>2</v>
      </c>
      <c r="AA14" s="55">
        <v>4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42</v>
      </c>
      <c r="AP14" s="54">
        <f>SUMIF($C$11:$AN$11,"I.Mad",C14:AN14)</f>
        <v>22</v>
      </c>
      <c r="AQ14" s="54">
        <f>SUM(AO14:AP14)</f>
        <v>64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</v>
      </c>
      <c r="J15" s="55" t="s">
        <v>20</v>
      </c>
      <c r="K15" s="55">
        <v>0.52083333333333326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0</v>
      </c>
      <c r="T15" s="55">
        <v>0.10903796873585674</v>
      </c>
      <c r="U15" s="55">
        <v>0</v>
      </c>
      <c r="V15" s="55">
        <v>0.37319806418392587</v>
      </c>
      <c r="W15" s="55">
        <v>5.1747161609087856E-2</v>
      </c>
      <c r="X15" s="55">
        <v>0</v>
      </c>
      <c r="Y15" s="55">
        <v>0</v>
      </c>
      <c r="Z15" s="55">
        <v>0</v>
      </c>
      <c r="AA15" s="55">
        <v>22.183403607511845</v>
      </c>
      <c r="AB15" s="55" t="s">
        <v>20</v>
      </c>
      <c r="AC15" s="55">
        <v>1.4111716345124719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14</v>
      </c>
      <c r="J16" s="61" t="s">
        <v>20</v>
      </c>
      <c r="K16" s="61">
        <v>14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>
        <v>14</v>
      </c>
      <c r="S16" s="61">
        <v>14</v>
      </c>
      <c r="T16" s="61">
        <v>13.5</v>
      </c>
      <c r="U16" s="61">
        <v>14</v>
      </c>
      <c r="V16" s="61">
        <v>14</v>
      </c>
      <c r="W16" s="61">
        <v>14</v>
      </c>
      <c r="X16" s="61">
        <v>14</v>
      </c>
      <c r="Y16" s="61">
        <v>14</v>
      </c>
      <c r="Z16" s="61">
        <v>14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41</v>
      </c>
      <c r="J25" s="74"/>
      <c r="K25" s="58">
        <v>4</v>
      </c>
      <c r="L25" s="58"/>
      <c r="M25" s="58"/>
      <c r="N25" s="58"/>
      <c r="O25" s="58"/>
      <c r="P25" s="58"/>
      <c r="Q25" s="58">
        <v>2.6382770505470701</v>
      </c>
      <c r="R25" s="74">
        <v>0.16501324503311257</v>
      </c>
      <c r="S25" s="58">
        <v>1.0716008333333331</v>
      </c>
      <c r="T25" s="58">
        <v>2.7387823002754819</v>
      </c>
      <c r="U25" s="74">
        <v>1.2000000000000002</v>
      </c>
      <c r="V25" s="58">
        <v>1.1875</v>
      </c>
      <c r="W25" s="58">
        <v>37.799999999999997</v>
      </c>
      <c r="X25" s="58">
        <v>3.7624999999999997</v>
      </c>
      <c r="Y25" s="58">
        <v>128.92356217965494</v>
      </c>
      <c r="Z25" s="58">
        <v>7.0294370860927158</v>
      </c>
      <c r="AA25" s="58">
        <v>1.1739999999999999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217.80744006353535</v>
      </c>
      <c r="AP25" s="54">
        <f t="shared" ref="AP25:AP37" si="2">SUMIF($C$11:$AN$11,"I.Mad",C25:AN25)</f>
        <v>14.883232631401309</v>
      </c>
      <c r="AQ25" s="58">
        <f>SUM(AO25:AP25)</f>
        <v>232.69067269493667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>
        <v>1900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1900</v>
      </c>
      <c r="AQ27" s="58">
        <f t="shared" si="0"/>
        <v>1900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1900</v>
      </c>
      <c r="G38" s="58">
        <f t="shared" si="3"/>
        <v>0</v>
      </c>
      <c r="H38" s="58">
        <f t="shared" si="3"/>
        <v>0</v>
      </c>
      <c r="I38" s="58">
        <f t="shared" si="3"/>
        <v>8554</v>
      </c>
      <c r="J38" s="58">
        <f t="shared" si="3"/>
        <v>383</v>
      </c>
      <c r="K38" s="58">
        <f t="shared" si="3"/>
        <v>206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3725.0002770505471</v>
      </c>
      <c r="R38" s="58">
        <f t="shared" si="3"/>
        <v>869.9990132450331</v>
      </c>
      <c r="S38" s="58">
        <f>+SUM(S12,S18,S24:S37)</f>
        <v>1749.9886008333333</v>
      </c>
      <c r="T38" s="58">
        <f t="shared" si="3"/>
        <v>2563.9277823002753</v>
      </c>
      <c r="U38" s="58">
        <f>+SUM(U12,U18,U24:U37)</f>
        <v>640</v>
      </c>
      <c r="V38" s="58">
        <f t="shared" si="3"/>
        <v>1015.0005</v>
      </c>
      <c r="W38" s="58">
        <f t="shared" si="3"/>
        <v>3153.1586315789477</v>
      </c>
      <c r="X38" s="58">
        <f t="shared" si="3"/>
        <v>640.0005000000001</v>
      </c>
      <c r="Y38" s="58">
        <f>+SUM(Y12,Y18,Y24:Y37)</f>
        <v>4446.9849999999997</v>
      </c>
      <c r="Z38" s="58">
        <f>+SUM(Z12,Z18,Z24:Z37)</f>
        <v>180.01000000000002</v>
      </c>
      <c r="AA38" s="58">
        <f>+SUM(AA12,AA18,AA24:AA37)</f>
        <v>2540</v>
      </c>
      <c r="AB38" s="58">
        <f t="shared" ref="AB38:AN38" si="4">+SUM(AB12,AB18,AB24:AB37)</f>
        <v>0</v>
      </c>
      <c r="AC38" s="58">
        <f>+SUM(AC12,AC18,AC24:AC37)</f>
        <v>7370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32385.13250946283</v>
      </c>
      <c r="AP38" s="58">
        <f>SUM(AP12,AP18,AP24:AP37)</f>
        <v>7551.9377955453083</v>
      </c>
      <c r="AQ38" s="58">
        <f>SUM(AO38:AP38)</f>
        <v>39937.070305008136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16.600000000000001</v>
      </c>
      <c r="H39" s="60"/>
      <c r="I39" s="93">
        <v>18.3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2016-07-04T19:04:13Z</dcterms:modified>
</cp:coreProperties>
</file>