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8496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<sst xmlns="http://schemas.openxmlformats.org/spreadsheetml/2006/main" count="375" uniqueCount="69">
  <si>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</si>
  <si>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</si>
  <si>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</si>
  <si>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</si>
  <si>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</si>
  <si>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</si>
  <si>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</si>
  <si>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</si>
  <si>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</si>
  <si>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</si>
  <si>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</si>
  <si>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</si>
  <si>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</si>
  <si>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</si>
  <si>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</si>
  <si>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</si>
  <si>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</si>
  <si>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</si>
  <si>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</si>
  <si>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</si>
  <si>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</si>
  <si>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</si>
  <si>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</si>
  <si>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</si>
  <si>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</si>
  <si>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</si>
  <si>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</si>
  <si>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</si>
  <si>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</si>
  <si>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</si>
  <si>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</si>
  <si>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</si>
  <si>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</si>
  <si>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</si>
  <si>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</si>
  <si>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</si>
  <si>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</si>
  <si>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</si>
  <si>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</si>
  <si>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</si>
  <si>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</si>
  <si>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</si>
  <si>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</si>
  <si>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</si>
  <si>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</si>
  <si>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</si>
  <si>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</si>
  <si>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</si>
  <si>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</si>
  <si>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</si>
  <si>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</si>
  <si>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AYAMARCA</t>
  </si>
  <si>
    <t>FALSO VOLADOR</t>
  </si>
  <si>
    <t>MALAGUA</t>
  </si>
  <si>
    <t>CALAMAR</t>
  </si>
  <si>
    <t>TOTAL GENERAL</t>
  </si>
  <si>
    <t>TSM</t>
  </si>
  <si>
    <t>S/M = Sin Muestreo</t>
  </si>
  <si>
    <t>Información preliminar</t>
  </si>
  <si>
    <t>Ind.= Industrial;  I. Mad. = Industrial de madera</t>
  </si>
  <si>
    <t>PEJERREY</t>
  </si>
  <si>
    <t>CPT/jsr</t>
  </si>
  <si>
    <t xml:space="preserve">           Atención: Sr. Sergio Gonzalez Guerrero</t>
  </si>
  <si>
    <t xml:space="preserve">CIFRAS PRELIMINARES \ PARA USO CIENTÍFICO  </t>
  </si>
  <si>
    <t>SM</t>
  </si>
  <si>
    <t>BAGRE</t>
  </si>
  <si>
    <t>R.M.N°059-2024-PRODUCE, R.M.N°118-2024-PRODUCE</t>
  </si>
  <si>
    <t xml:space="preserve">        Fecha  : 02/06/2024</t>
  </si>
  <si>
    <t>Callao, 03 de junio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</si>
</sst>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L1" zoomScale="22" zoomScaleNormal="22" workbookViewId="0">
      <selection activeCell="AC34" sqref="AC34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40" width="28.2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50" ht="35.4" x14ac:dyDescent="0.6">
      <c r="B1" s="2" t="s">
        <v>0</v>
      </c>
    </row>
    <row r="2" spans="2:50" ht="30" x14ac:dyDescent="0.5">
      <c r="B2" s="3" t="s">
        <v>1</v>
      </c>
    </row>
    <row r="3" spans="2:50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50" ht="40.200000000000003" x14ac:dyDescent="0.7">
      <c r="B4" s="57" t="s">
        <v>62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</row>
    <row r="5" spans="2:50" ht="45" customHeight="1" x14ac:dyDescent="0.65">
      <c r="B5" s="58" t="s">
        <v>3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</row>
    <row r="6" spans="2:50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9" t="s">
        <v>4</v>
      </c>
      <c r="AN6" s="59"/>
      <c r="AO6" s="59"/>
      <c r="AP6" s="59"/>
      <c r="AQ6" s="59"/>
    </row>
    <row r="7" spans="2:50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0"/>
      <c r="AP7" s="60"/>
      <c r="AQ7" s="60"/>
      <c r="AX7" s="1"/>
    </row>
    <row r="8" spans="2:50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9" t="s">
        <v>67</v>
      </c>
      <c r="AP8" s="59"/>
      <c r="AQ8" s="59"/>
    </row>
    <row r="9" spans="2:50" ht="28.2" x14ac:dyDescent="0.5">
      <c r="B9" s="4" t="s">
        <v>6</v>
      </c>
      <c r="C9" s="10" t="s">
        <v>66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50" s="16" customFormat="1" ht="30" customHeight="1" x14ac:dyDescent="0.6">
      <c r="B10" s="17" t="s">
        <v>7</v>
      </c>
      <c r="C10" s="54" t="s">
        <v>8</v>
      </c>
      <c r="D10" s="54"/>
      <c r="E10" s="54" t="s">
        <v>9</v>
      </c>
      <c r="F10" s="54"/>
      <c r="G10" s="54" t="s">
        <v>10</v>
      </c>
      <c r="H10" s="54"/>
      <c r="I10" s="54" t="s">
        <v>11</v>
      </c>
      <c r="J10" s="54"/>
      <c r="K10" s="54" t="s">
        <v>12</v>
      </c>
      <c r="L10" s="54"/>
      <c r="M10" s="54" t="s">
        <v>13</v>
      </c>
      <c r="N10" s="54"/>
      <c r="O10" s="54" t="s">
        <v>14</v>
      </c>
      <c r="P10" s="54"/>
      <c r="Q10" s="54" t="s">
        <v>15</v>
      </c>
      <c r="R10" s="54"/>
      <c r="S10" s="54" t="s">
        <v>16</v>
      </c>
      <c r="T10" s="54"/>
      <c r="U10" s="54" t="s">
        <v>17</v>
      </c>
      <c r="V10" s="54"/>
      <c r="W10" s="54" t="s">
        <v>18</v>
      </c>
      <c r="X10" s="54"/>
      <c r="Y10" s="56" t="s">
        <v>19</v>
      </c>
      <c r="Z10" s="56"/>
      <c r="AA10" s="54" t="s">
        <v>20</v>
      </c>
      <c r="AB10" s="54"/>
      <c r="AC10" s="54" t="s">
        <v>21</v>
      </c>
      <c r="AD10" s="54"/>
      <c r="AE10" s="54" t="s">
        <v>22</v>
      </c>
      <c r="AF10" s="54"/>
      <c r="AG10" s="54" t="s">
        <v>23</v>
      </c>
      <c r="AH10" s="54"/>
      <c r="AI10" s="54" t="s">
        <v>24</v>
      </c>
      <c r="AJ10" s="54"/>
      <c r="AK10" s="54" t="s">
        <v>25</v>
      </c>
      <c r="AL10" s="54"/>
      <c r="AM10" s="54" t="s">
        <v>26</v>
      </c>
      <c r="AN10" s="54"/>
      <c r="AO10" s="55" t="s">
        <v>27</v>
      </c>
      <c r="AP10" s="55"/>
      <c r="AQ10" s="18" t="s">
        <v>28</v>
      </c>
    </row>
    <row r="11" spans="2:50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50" ht="50.25" customHeight="1" x14ac:dyDescent="0.7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9775.0049999999992</v>
      </c>
      <c r="H12" s="24">
        <v>301.95999999999998</v>
      </c>
      <c r="I12" s="24">
        <v>16454.72</v>
      </c>
      <c r="J12" s="24">
        <v>233.965</v>
      </c>
      <c r="K12" s="24">
        <v>1070.56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365.125</v>
      </c>
      <c r="R12" s="24">
        <v>0</v>
      </c>
      <c r="S12" s="24">
        <v>0</v>
      </c>
      <c r="T12" s="24">
        <v>0</v>
      </c>
      <c r="U12" s="24">
        <v>13.975</v>
      </c>
      <c r="V12" s="24">
        <v>488.48500000000001</v>
      </c>
      <c r="W12" s="24">
        <v>0</v>
      </c>
      <c r="X12" s="24">
        <v>0</v>
      </c>
      <c r="Y12" s="24">
        <v>4438.4399999999996</v>
      </c>
      <c r="Z12" s="24">
        <v>0</v>
      </c>
      <c r="AA12" s="24">
        <v>1888.105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359.36500000000007</v>
      </c>
      <c r="AN12" s="24">
        <v>141.32999999999998</v>
      </c>
      <c r="AO12" s="24">
        <f>SUMIF($C$11:$AN$11,"Ind",C12:AN12)</f>
        <v>34365.294999999998</v>
      </c>
      <c r="AP12" s="24">
        <f>SUMIF($C$11:$AN$11,"I.Mad",C12:AN12)</f>
        <v>1165.7399999999998</v>
      </c>
      <c r="AQ12" s="24">
        <f>SUM(AO12:AP12)</f>
        <v>35531.034999999996</v>
      </c>
    </row>
    <row r="13" spans="2:50" ht="50.25" customHeight="1" x14ac:dyDescent="0.7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>
        <v>31</v>
      </c>
      <c r="H13" s="24">
        <v>3</v>
      </c>
      <c r="I13" s="24">
        <v>72</v>
      </c>
      <c r="J13" s="24">
        <v>2</v>
      </c>
      <c r="K13" s="24">
        <v>7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>
        <v>2</v>
      </c>
      <c r="R13" s="24" t="s">
        <v>33</v>
      </c>
      <c r="S13" s="24" t="s">
        <v>33</v>
      </c>
      <c r="T13" s="24" t="s">
        <v>33</v>
      </c>
      <c r="U13" s="24">
        <v>1</v>
      </c>
      <c r="V13" s="24">
        <v>5</v>
      </c>
      <c r="W13" s="24" t="s">
        <v>33</v>
      </c>
      <c r="X13" s="24" t="s">
        <v>33</v>
      </c>
      <c r="Y13" s="24">
        <v>21</v>
      </c>
      <c r="Z13" s="24" t="s">
        <v>33</v>
      </c>
      <c r="AA13" s="24">
        <v>9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>
        <v>6</v>
      </c>
      <c r="AN13" s="24">
        <v>3</v>
      </c>
      <c r="AO13" s="24">
        <f>SUMIF($C$11:$AN$11,"Ind*",C13:AN13)</f>
        <v>149</v>
      </c>
      <c r="AP13" s="24">
        <f>SUMIF($C$11:$AN$11,"I.Mad",C13:AN13)</f>
        <v>13</v>
      </c>
      <c r="AQ13" s="24">
        <f>SUM(AO13:AP13)</f>
        <v>162</v>
      </c>
    </row>
    <row r="14" spans="2:50" ht="50.25" customHeight="1" x14ac:dyDescent="0.7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>
        <v>6</v>
      </c>
      <c r="H14" s="24">
        <v>1</v>
      </c>
      <c r="I14" s="24">
        <v>18</v>
      </c>
      <c r="J14" s="24" t="s">
        <v>64</v>
      </c>
      <c r="K14" s="24" t="s">
        <v>64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>
        <v>2</v>
      </c>
      <c r="R14" s="24" t="s">
        <v>33</v>
      </c>
      <c r="S14" s="24" t="s">
        <v>33</v>
      </c>
      <c r="T14" s="24" t="s">
        <v>33</v>
      </c>
      <c r="U14" s="24" t="s">
        <v>64</v>
      </c>
      <c r="V14" s="24">
        <v>4</v>
      </c>
      <c r="W14" s="24" t="s">
        <v>33</v>
      </c>
      <c r="X14" s="24" t="s">
        <v>33</v>
      </c>
      <c r="Y14" s="24">
        <v>2</v>
      </c>
      <c r="Z14" s="24" t="s">
        <v>33</v>
      </c>
      <c r="AA14" s="24">
        <v>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>
        <v>2</v>
      </c>
      <c r="AN14" s="24">
        <v>1</v>
      </c>
      <c r="AO14" s="24">
        <f>SUMIF($C$11:$AN$11,"Ind*",C14:AN14)</f>
        <v>33</v>
      </c>
      <c r="AP14" s="24">
        <f>SUMIF($C$11:$AN$11,"I.Mad",C14:AN14)</f>
        <v>6</v>
      </c>
      <c r="AQ14" s="24">
        <f>SUM(AO14:AP14)</f>
        <v>39</v>
      </c>
    </row>
    <row r="15" spans="2:50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>
        <v>12.860680949590099</v>
      </c>
      <c r="H15" s="24">
        <v>14.117647058839999</v>
      </c>
      <c r="I15" s="24">
        <v>7.7478729403575199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>
        <v>78.769127154599204</v>
      </c>
      <c r="R15" s="24" t="s">
        <v>33</v>
      </c>
      <c r="S15" s="24" t="s">
        <v>33</v>
      </c>
      <c r="T15" s="24" t="s">
        <v>33</v>
      </c>
      <c r="U15" s="24" t="s">
        <v>33</v>
      </c>
      <c r="V15" s="24">
        <v>60.939916258866099</v>
      </c>
      <c r="W15" s="24" t="s">
        <v>33</v>
      </c>
      <c r="X15" s="24" t="s">
        <v>33</v>
      </c>
      <c r="Y15" s="24">
        <v>24.659564999557801</v>
      </c>
      <c r="Z15" s="24" t="s">
        <v>33</v>
      </c>
      <c r="AA15" s="24">
        <v>23.843871515256101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>
        <v>74.807173989276407</v>
      </c>
      <c r="AN15" s="24">
        <v>65.384615384615387</v>
      </c>
      <c r="AO15" s="26" t="s">
        <v>33</v>
      </c>
      <c r="AP15" s="26"/>
      <c r="AQ15" s="26"/>
    </row>
    <row r="16" spans="2:50" ht="52.5" customHeight="1" x14ac:dyDescent="0.7">
      <c r="B16" s="25" t="s">
        <v>36</v>
      </c>
      <c r="C16" s="27" t="s">
        <v>33</v>
      </c>
      <c r="D16" s="27" t="s">
        <v>33</v>
      </c>
      <c r="E16" s="27" t="s">
        <v>33</v>
      </c>
      <c r="F16" s="27" t="s">
        <v>33</v>
      </c>
      <c r="G16" s="27">
        <v>13</v>
      </c>
      <c r="H16" s="27">
        <v>13</v>
      </c>
      <c r="I16" s="27">
        <v>13</v>
      </c>
      <c r="J16" s="27" t="s">
        <v>33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>
        <v>11</v>
      </c>
      <c r="R16" s="27" t="s">
        <v>33</v>
      </c>
      <c r="S16" s="27" t="s">
        <v>33</v>
      </c>
      <c r="T16" s="27" t="s">
        <v>33</v>
      </c>
      <c r="U16" s="27" t="s">
        <v>33</v>
      </c>
      <c r="V16" s="27">
        <v>10.5</v>
      </c>
      <c r="W16" s="27" t="s">
        <v>33</v>
      </c>
      <c r="X16" s="27" t="s">
        <v>33</v>
      </c>
      <c r="Y16" s="27">
        <v>12</v>
      </c>
      <c r="Z16" s="27" t="s">
        <v>33</v>
      </c>
      <c r="AA16" s="27">
        <v>12.5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7" t="s">
        <v>33</v>
      </c>
      <c r="AM16" s="27">
        <v>11.5</v>
      </c>
      <c r="AN16" s="27">
        <v>11.5</v>
      </c>
      <c r="AO16" s="26"/>
      <c r="AP16" s="26"/>
      <c r="AQ16" s="26"/>
    </row>
    <row r="17" spans="1:43" ht="50.25" customHeight="1" x14ac:dyDescent="0.5">
      <c r="B17" s="28" t="s">
        <v>37</v>
      </c>
      <c r="C17" s="11"/>
      <c r="D17" s="11"/>
      <c r="E17" s="29"/>
      <c r="F17" s="11"/>
      <c r="G17" s="29"/>
      <c r="H17" s="29"/>
      <c r="I17" s="29"/>
      <c r="J17" s="29"/>
      <c r="K17" s="11"/>
      <c r="L17" s="11"/>
      <c r="M17" s="11"/>
      <c r="N17" s="11"/>
      <c r="O17" s="11"/>
      <c r="P17" s="11"/>
      <c r="Q17" s="11"/>
      <c r="R17" s="11"/>
      <c r="S17" s="29"/>
      <c r="T17" s="11"/>
      <c r="U17" s="29"/>
      <c r="V17" s="29"/>
      <c r="W17" s="29"/>
      <c r="X17" s="11"/>
      <c r="Y17" s="11"/>
      <c r="Z17" s="29"/>
      <c r="AA17" s="29"/>
      <c r="AB17" s="30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7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24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35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46.8" customHeight="1" x14ac:dyDescent="0.7">
      <c r="B25" s="34" t="s">
        <v>42</v>
      </c>
      <c r="C25" s="32"/>
      <c r="D25" s="35"/>
      <c r="E25" s="32"/>
      <c r="F25" s="36"/>
      <c r="G25" s="32"/>
      <c r="H25" s="32"/>
      <c r="I25" s="32">
        <v>42.501640000000002</v>
      </c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42.501640000000002</v>
      </c>
      <c r="AP25" s="24">
        <f t="shared" si="1"/>
        <v>0</v>
      </c>
      <c r="AQ25" s="32">
        <f t="shared" si="2"/>
        <v>42.501640000000002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44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4"/>
      <c r="J30" s="2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7">
        <v>0.53837999999999997</v>
      </c>
      <c r="Z30" s="27"/>
      <c r="AA30" s="27">
        <v>2.1082700000000001</v>
      </c>
      <c r="AB30" s="32"/>
      <c r="AC30" s="32"/>
      <c r="AD30" s="32"/>
      <c r="AE30" s="32"/>
      <c r="AF30" s="35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2.6466500000000002</v>
      </c>
      <c r="AP30" s="24">
        <f t="shared" si="1"/>
        <v>0</v>
      </c>
      <c r="AQ30" s="32">
        <f t="shared" si="2"/>
        <v>2.6466500000000002</v>
      </c>
    </row>
    <row r="31" spans="1:43" ht="50.25" customHeight="1" x14ac:dyDescent="0.7">
      <c r="A31" s="1">
        <v>0.2</v>
      </c>
      <c r="B31" s="25" t="s">
        <v>60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5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5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65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51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52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53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54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55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0</v>
      </c>
      <c r="F41" s="32">
        <f t="shared" si="3"/>
        <v>0</v>
      </c>
      <c r="G41" s="32">
        <f t="shared" si="3"/>
        <v>9775.0049999999992</v>
      </c>
      <c r="H41" s="32">
        <f>+SUM(H24:H40,H18,H12)</f>
        <v>301.95999999999998</v>
      </c>
      <c r="I41" s="32">
        <f>+SUM(I24:I40,I18,I12)</f>
        <v>16497.22164</v>
      </c>
      <c r="J41" s="32">
        <f t="shared" si="3"/>
        <v>233.965</v>
      </c>
      <c r="K41" s="32">
        <f t="shared" si="3"/>
        <v>1070.56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365.125</v>
      </c>
      <c r="R41" s="32">
        <f t="shared" si="3"/>
        <v>0</v>
      </c>
      <c r="S41" s="32">
        <f t="shared" si="3"/>
        <v>0</v>
      </c>
      <c r="T41" s="32">
        <f t="shared" si="3"/>
        <v>0</v>
      </c>
      <c r="U41" s="32">
        <f t="shared" si="3"/>
        <v>13.975</v>
      </c>
      <c r="V41" s="32">
        <f t="shared" si="3"/>
        <v>488.48500000000001</v>
      </c>
      <c r="W41" s="32">
        <f t="shared" si="3"/>
        <v>0</v>
      </c>
      <c r="X41" s="32">
        <f t="shared" si="3"/>
        <v>0</v>
      </c>
      <c r="Y41" s="32">
        <f t="shared" si="3"/>
        <v>4438.9783799999996</v>
      </c>
      <c r="Z41" s="32">
        <f t="shared" si="3"/>
        <v>0</v>
      </c>
      <c r="AA41" s="32">
        <f>+SUM(AA24:AA40,AA18,C12)</f>
        <v>2.1082700000000001</v>
      </c>
      <c r="AB41" s="32">
        <f t="shared" si="3"/>
        <v>0</v>
      </c>
      <c r="AC41" s="32">
        <f t="shared" si="3"/>
        <v>0</v>
      </c>
      <c r="AD41" s="32">
        <f>+SUM(AD25:AD40,AD18,AD12)</f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359.36500000000007</v>
      </c>
      <c r="AN41" s="32">
        <f>+SUM(AN24:AN40,AN18,AN12)</f>
        <v>141.32999999999998</v>
      </c>
      <c r="AO41" s="32">
        <f>SUM(AO12,AO18,AO24:AO37)</f>
        <v>34410.443290000003</v>
      </c>
      <c r="AP41" s="32">
        <f>SUM(AP12,AP18,AP24:AP37)</f>
        <v>1165.7399999999998</v>
      </c>
      <c r="AQ41" s="32">
        <f t="shared" si="2"/>
        <v>35576.183290000001</v>
      </c>
    </row>
    <row r="42" spans="2:43" ht="50.25" customHeight="1" x14ac:dyDescent="0.7">
      <c r="B42" s="23" t="s">
        <v>56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63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57</v>
      </c>
      <c r="C44" s="4" t="s">
        <v>58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59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61</v>
      </c>
      <c r="C46" s="3"/>
      <c r="G46" s="47"/>
      <c r="J46" s="43"/>
      <c r="M46" s="48"/>
      <c r="N46" s="51"/>
      <c r="Y46" s="49"/>
      <c r="Z46" s="49"/>
      <c r="AG46" s="52"/>
      <c r="AM46" s="53" t="s">
        <v>68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2024-06-03T20:49:13Z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