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240" windowWidth="20310" windowHeight="624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C41" i="5" l="1"/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<sst xmlns="http://schemas.openxmlformats.org/spreadsheetml/2006/main" count="355" uniqueCount="71">
  <si>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</si>
  <si>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</si>
  <si>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</si>
  <si>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</si>
  <si>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</si>
  <si>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</si>
  <si>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</si>
  <si>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</si>
  <si>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</si>
  <si>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</si>
  <si>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</si>
  <si>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</si>
  <si>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</si>
  <si>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</si>
  <si>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</si>
  <si>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</si>
  <si>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</si>
  <si>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</si>
  <si>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</si>
  <si>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</si>
  <si>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</si>
  <si>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</si>
  <si>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</si>
  <si>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</si>
  <si>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</si>
  <si>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</si>
  <si>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</si>
  <si>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</si>
  <si>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</si>
  <si>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</si>
  <si>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</si>
  <si>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</si>
  <si>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</si>
  <si>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</si>
  <si>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</si>
  <si>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</si>
  <si>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</si>
  <si>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</si>
  <si>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</si>
  <si>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</si>
  <si>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</si>
  <si>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</si>
  <si>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</si>
  <si>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</si>
  <si>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</si>
  <si>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</si>
  <si>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</si>
  <si>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</si>
  <si>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</si>
  <si>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</si>
  <si>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</si>
  <si>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</si>
  <si>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</si>
  <si>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</si>
  <si>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</si>
  <si>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</si>
  <si>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</si>
  <si>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</si>
  <si>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</si>
  <si>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</si>
  <si>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</si>
  <si>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</si>
  <si>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</si>
  <si>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</si>
  <si>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</si>
  <si>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</si>
  <si>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</si>
  <si>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Puertos del centro con mal tiempo</t>
  </si>
  <si>
    <t>Callao, 04 de junio del 2018</t>
  </si>
  <si>
    <t xml:space="preserve">        Fecha  : 02/06/2018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</si>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</sst>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6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70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9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8" fontId="19" fillId="0" borderId="0" xfId="0" applyNumberFormat="1" applyFont="1" applyBorder="1"/>
    <xf numFmtId="168" fontId="20" fillId="3" borderId="5" xfId="0" applyNumberFormat="1" applyFont="1" applyFill="1" applyBorder="1" applyAlignment="1">
      <alignment horizontal="center" wrapText="1"/>
    </xf>
    <xf numFmtId="168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8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8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8" fontId="30" fillId="0" borderId="1" xfId="0" applyNumberFormat="1" applyFont="1" applyFill="1" applyBorder="1" applyAlignment="1">
      <alignment horizontal="center"/>
    </xf>
    <xf numFmtId="168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8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8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8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8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9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8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5" borderId="0" xfId="0" applyFont="1" applyFill="1"/>
    <xf numFmtId="0" fontId="46" fillId="0" borderId="2" xfId="0" quotePrefix="1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7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N1" zoomScale="25" zoomScaleNormal="25" workbookViewId="0">
      <selection activeCell="AD17" sqref="AD17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66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45" customHeight="1" x14ac:dyDescent="0.5">
      <c r="B5" s="119" t="s">
        <v>63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1"/>
      <c r="AP7" s="121"/>
      <c r="AQ7" s="121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69</v>
      </c>
      <c r="AP8" s="120"/>
      <c r="AQ8" s="120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8"/>
      <c r="E10" s="117" t="s">
        <v>5</v>
      </c>
      <c r="F10" s="118"/>
      <c r="G10" s="126" t="s">
        <v>6</v>
      </c>
      <c r="H10" s="127"/>
      <c r="I10" s="125" t="s">
        <v>44</v>
      </c>
      <c r="J10" s="125"/>
      <c r="K10" s="129" t="s">
        <v>7</v>
      </c>
      <c r="L10" s="129"/>
      <c r="M10" s="117" t="s">
        <v>8</v>
      </c>
      <c r="N10" s="128"/>
      <c r="O10" s="117" t="s">
        <v>9</v>
      </c>
      <c r="P10" s="128"/>
      <c r="Q10" s="126" t="s">
        <v>10</v>
      </c>
      <c r="R10" s="127"/>
      <c r="S10" s="126" t="s">
        <v>11</v>
      </c>
      <c r="T10" s="127"/>
      <c r="U10" s="126" t="s">
        <v>12</v>
      </c>
      <c r="V10" s="127"/>
      <c r="W10" s="126" t="s">
        <v>51</v>
      </c>
      <c r="X10" s="127"/>
      <c r="Y10" s="117" t="s">
        <v>45</v>
      </c>
      <c r="Z10" s="118"/>
      <c r="AA10" s="117" t="s">
        <v>38</v>
      </c>
      <c r="AB10" s="118"/>
      <c r="AC10" s="117" t="s">
        <v>13</v>
      </c>
      <c r="AD10" s="118"/>
      <c r="AE10" s="124" t="s">
        <v>53</v>
      </c>
      <c r="AF10" s="118"/>
      <c r="AG10" s="124" t="s">
        <v>46</v>
      </c>
      <c r="AH10" s="118"/>
      <c r="AI10" s="124" t="s">
        <v>47</v>
      </c>
      <c r="AJ10" s="118"/>
      <c r="AK10" s="124" t="s">
        <v>48</v>
      </c>
      <c r="AL10" s="118"/>
      <c r="AM10" s="124" t="s">
        <v>49</v>
      </c>
      <c r="AN10" s="118"/>
      <c r="AO10" s="122" t="s">
        <v>14</v>
      </c>
      <c r="AP10" s="123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1367</v>
      </c>
      <c r="G12" s="50">
        <v>11423.655000000002</v>
      </c>
      <c r="H12" s="50">
        <v>166.38</v>
      </c>
      <c r="I12" s="50">
        <v>8714.4699999999993</v>
      </c>
      <c r="J12" s="50">
        <v>4171.37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1550</v>
      </c>
      <c r="R12" s="50">
        <v>0</v>
      </c>
      <c r="S12" s="50">
        <v>1360</v>
      </c>
      <c r="T12" s="50">
        <v>20</v>
      </c>
      <c r="U12" s="50">
        <v>575</v>
      </c>
      <c r="V12" s="50">
        <v>1295</v>
      </c>
      <c r="W12" s="50">
        <v>3650</v>
      </c>
      <c r="X12" s="50">
        <v>0</v>
      </c>
      <c r="Y12" s="50">
        <v>4007.3249999999998</v>
      </c>
      <c r="Z12" s="50">
        <v>682.38</v>
      </c>
      <c r="AA12" s="50">
        <v>277.28400000000005</v>
      </c>
      <c r="AB12" s="50">
        <v>0</v>
      </c>
      <c r="AC12" s="50">
        <v>1700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499.69</v>
      </c>
      <c r="AN12" s="50">
        <v>169.66</v>
      </c>
      <c r="AO12" s="51">
        <f>SUMIF($C$11:$AN$11,"Ind*",C12:AN12)</f>
        <v>33757.423999999999</v>
      </c>
      <c r="AP12" s="51">
        <f>SUMIF($C$11:$AN$11,"I.Mad",C12:AN12)</f>
        <v>7871.79</v>
      </c>
      <c r="AQ12" s="51">
        <f>SUM(AO12:AP12)</f>
        <v>41629.214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>
        <v>42</v>
      </c>
      <c r="G13" s="52">
        <v>39</v>
      </c>
      <c r="H13" s="52">
        <v>4</v>
      </c>
      <c r="I13" s="52">
        <v>30</v>
      </c>
      <c r="J13" s="52">
        <v>76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5</v>
      </c>
      <c r="R13" s="52" t="s">
        <v>20</v>
      </c>
      <c r="S13" s="52">
        <v>11</v>
      </c>
      <c r="T13" s="52">
        <v>1</v>
      </c>
      <c r="U13" s="52">
        <v>4</v>
      </c>
      <c r="V13" s="52">
        <v>16</v>
      </c>
      <c r="W13" s="52">
        <v>18</v>
      </c>
      <c r="X13" s="52" t="s">
        <v>20</v>
      </c>
      <c r="Y13" s="52">
        <v>32</v>
      </c>
      <c r="Z13" s="52">
        <v>4</v>
      </c>
      <c r="AA13" s="52">
        <v>1</v>
      </c>
      <c r="AB13" s="52" t="s">
        <v>20</v>
      </c>
      <c r="AC13" s="52">
        <v>6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>
        <v>11</v>
      </c>
      <c r="AN13" s="52">
        <v>3</v>
      </c>
      <c r="AO13" s="51">
        <f>SUMIF($C$11:$AN$11,"Ind*",C13:AN13)</f>
        <v>157</v>
      </c>
      <c r="AP13" s="51">
        <f>SUMIF($C$11:$AN$11,"I.Mad",C13:AN13)</f>
        <v>146</v>
      </c>
      <c r="AQ13" s="51">
        <f>SUM(AO13:AP13)</f>
        <v>303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>
        <v>6</v>
      </c>
      <c r="G14" s="52">
        <v>15</v>
      </c>
      <c r="H14" s="52" t="s">
        <v>70</v>
      </c>
      <c r="I14" s="52">
        <v>2</v>
      </c>
      <c r="J14" s="52">
        <v>14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4</v>
      </c>
      <c r="R14" s="52" t="s">
        <v>20</v>
      </c>
      <c r="S14" s="52">
        <v>4</v>
      </c>
      <c r="T14" s="52">
        <v>1</v>
      </c>
      <c r="U14" s="52">
        <v>1</v>
      </c>
      <c r="V14" s="52">
        <v>6</v>
      </c>
      <c r="W14" s="52">
        <v>7</v>
      </c>
      <c r="X14" s="52" t="s">
        <v>20</v>
      </c>
      <c r="Y14" s="52">
        <v>7</v>
      </c>
      <c r="Z14" s="52" t="s">
        <v>70</v>
      </c>
      <c r="AA14" s="52">
        <v>1</v>
      </c>
      <c r="AB14" s="52" t="s">
        <v>20</v>
      </c>
      <c r="AC14" s="52">
        <v>3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>
        <v>4</v>
      </c>
      <c r="AN14" s="52">
        <v>2</v>
      </c>
      <c r="AO14" s="51">
        <f>SUMIF($C$11:$AN$11,"Ind*",C14:AN14)</f>
        <v>48</v>
      </c>
      <c r="AP14" s="51">
        <f>SUMIF($C$11:$AN$11,"I.Mad",C14:AN14)</f>
        <v>29</v>
      </c>
      <c r="AQ14" s="51">
        <f>SUM(AO14:AP14)</f>
        <v>77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>
        <v>0</v>
      </c>
      <c r="G15" s="52">
        <v>5.1868913347145522</v>
      </c>
      <c r="H15" s="52">
        <v>0</v>
      </c>
      <c r="I15" s="52">
        <v>7.2808045393517613</v>
      </c>
      <c r="J15" s="52">
        <v>10.172844433299646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26.529563630896131</v>
      </c>
      <c r="R15" s="52" t="s">
        <v>20</v>
      </c>
      <c r="S15" s="52">
        <v>14.304835916044624</v>
      </c>
      <c r="T15" s="52">
        <v>14.720812182741117</v>
      </c>
      <c r="U15" s="52">
        <v>74.468085106382972</v>
      </c>
      <c r="V15" s="52">
        <v>63.333201898339894</v>
      </c>
      <c r="W15" s="52">
        <v>28.952000884261842</v>
      </c>
      <c r="X15" s="52" t="s">
        <v>20</v>
      </c>
      <c r="Y15" s="52">
        <v>13.02026</v>
      </c>
      <c r="Z15" s="52" t="s">
        <v>20</v>
      </c>
      <c r="AA15" s="52">
        <v>12.666666666666664</v>
      </c>
      <c r="AB15" s="52" t="s">
        <v>20</v>
      </c>
      <c r="AC15" s="52">
        <v>14.244107826238386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>
        <v>32.651872954535662</v>
      </c>
      <c r="AN15" s="52">
        <v>19.381996652621559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>
        <v>15</v>
      </c>
      <c r="G16" s="57">
        <v>13.5</v>
      </c>
      <c r="H16" s="57">
        <v>13.5</v>
      </c>
      <c r="I16" s="57">
        <v>14</v>
      </c>
      <c r="J16" s="57">
        <v>13.5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14</v>
      </c>
      <c r="R16" s="57" t="s">
        <v>20</v>
      </c>
      <c r="S16" s="57">
        <v>14</v>
      </c>
      <c r="T16" s="57">
        <v>14</v>
      </c>
      <c r="U16" s="57">
        <v>10.5</v>
      </c>
      <c r="V16" s="57">
        <v>10.5</v>
      </c>
      <c r="W16" s="57">
        <v>14.5</v>
      </c>
      <c r="X16" s="57" t="s">
        <v>20</v>
      </c>
      <c r="Y16" s="57">
        <v>14</v>
      </c>
      <c r="Z16" s="57" t="s">
        <v>20</v>
      </c>
      <c r="AA16" s="57">
        <v>14</v>
      </c>
      <c r="AB16" s="57" t="s">
        <v>20</v>
      </c>
      <c r="AC16" s="57">
        <v>12.5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>
        <v>12</v>
      </c>
      <c r="AN16" s="57">
        <v>13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70"/>
      <c r="Z30" s="70"/>
      <c r="AA30" s="54">
        <v>2.7160000000000002</v>
      </c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2.7160000000000002</v>
      </c>
      <c r="AP30" s="51">
        <f t="shared" si="1"/>
        <v>0</v>
      </c>
      <c r="AQ30" s="54">
        <f t="shared" si="2"/>
        <v>2.7160000000000002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1367</v>
      </c>
      <c r="G41" s="54">
        <f t="shared" si="8"/>
        <v>11423.655000000002</v>
      </c>
      <c r="H41" s="54">
        <f t="shared" si="8"/>
        <v>166.38</v>
      </c>
      <c r="I41" s="54">
        <f t="shared" si="8"/>
        <v>8714.4699999999993</v>
      </c>
      <c r="J41" s="54">
        <f t="shared" si="8"/>
        <v>4171.37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1550</v>
      </c>
      <c r="R41" s="54">
        <f t="shared" si="8"/>
        <v>0</v>
      </c>
      <c r="S41" s="54">
        <f>+SUM(S24:S40,S18,S12)</f>
        <v>1360</v>
      </c>
      <c r="T41" s="54">
        <f t="shared" si="8"/>
        <v>20</v>
      </c>
      <c r="U41" s="54">
        <f>+SUM(U24:U40,U18,U12)</f>
        <v>575</v>
      </c>
      <c r="V41" s="54">
        <f t="shared" si="8"/>
        <v>1295</v>
      </c>
      <c r="W41" s="54">
        <f t="shared" si="8"/>
        <v>3650</v>
      </c>
      <c r="X41" s="54">
        <f t="shared" si="8"/>
        <v>0</v>
      </c>
      <c r="Y41" s="54">
        <f t="shared" si="8"/>
        <v>4007.3249999999998</v>
      </c>
      <c r="Z41" s="54">
        <f t="shared" si="8"/>
        <v>682.38</v>
      </c>
      <c r="AA41" s="54">
        <f t="shared" si="8"/>
        <v>280.00000000000006</v>
      </c>
      <c r="AB41" s="54">
        <f t="shared" si="8"/>
        <v>0</v>
      </c>
      <c r="AC41" s="54">
        <f t="shared" si="8"/>
        <v>1700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499.69</v>
      </c>
      <c r="AN41" s="54">
        <f t="shared" si="8"/>
        <v>169.66</v>
      </c>
      <c r="AO41" s="54">
        <f>SUM(AO12,AO18,AO24:AO37)</f>
        <v>33760.14</v>
      </c>
      <c r="AP41" s="54">
        <f>SUM(AP12,AP18,AP24:AP37)</f>
        <v>7871.79</v>
      </c>
      <c r="AQ41" s="54">
        <f>SUM(AO41:AP41)</f>
        <v>41631.93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17.100000000000001</v>
      </c>
      <c r="H42" s="56"/>
      <c r="I42" s="56">
        <v>17.7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15.8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C47" s="116" t="s">
        <v>67</v>
      </c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2018-05-24T16:39:13Z</cp:lastPrinted>
  <dcterms:created xsi:type="dcterms:W3CDTF">2008-10-21T17:58:04Z</dcterms:created>
  <dcterms:modified xsi:type="dcterms:W3CDTF">2018-06-04T17:54:38Z</dcterms:modified>
</cp:coreProperties>
</file>