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C41" i="5" l="1"/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<sst xmlns="http://schemas.openxmlformats.org/spreadsheetml/2006/main" count="355" uniqueCount="71">
  <si>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</si>
  <si>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</si>
  <si>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</si>
  <si>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</si>
  <si>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</si>
  <si>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</si>
  <si>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</si>
  <si>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</si>
  <si>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</si>
  <si>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</si>
  <si>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</si>
  <si>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</si>
  <si>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</si>
  <si>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</si>
  <si>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</si>
  <si>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</si>
  <si>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</si>
  <si>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</si>
  <si>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</si>
  <si>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</si>
  <si>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</si>
  <si>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</si>
  <si>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</si>
  <si>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</si>
  <si>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</si>
  <si>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</si>
  <si>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</si>
  <si>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</si>
  <si>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</si>
  <si>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</si>
  <si>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</si>
  <si>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</si>
  <si>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</si>
  <si>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</si>
  <si>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</si>
  <si>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</si>
  <si>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</si>
  <si>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</si>
  <si>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</si>
  <si>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</si>
  <si>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</si>
  <si>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</si>
  <si>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</si>
  <si>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</si>
  <si>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</si>
  <si>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</si>
  <si>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</si>
  <si>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</si>
  <si>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</si>
  <si>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</si>
  <si>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</si>
  <si>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</si>
  <si>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</si>
  <si>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</si>
  <si>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</si>
  <si>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</si>
  <si>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</si>
  <si>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</si>
  <si>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</si>
  <si>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</si>
  <si>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</si>
  <si>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</si>
  <si>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</si>
  <si>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</si>
  <si>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</si>
  <si>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</si>
  <si>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</si>
  <si>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Puertos del centro con mal tiempo</t>
  </si>
  <si>
    <t>Callao, 04 de junio del 2018</t>
  </si>
  <si>
    <t xml:space="preserve">        Fecha  : 02/06/2018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</si>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</sst>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5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D17" sqref="AD17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69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1367</v>
      </c>
      <c r="G12" s="50">
        <v>11423.655000000002</v>
      </c>
      <c r="H12" s="50">
        <v>166.38</v>
      </c>
      <c r="I12" s="50">
        <v>8714.4699999999993</v>
      </c>
      <c r="J12" s="50">
        <v>4171.37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1550</v>
      </c>
      <c r="R12" s="50">
        <v>0</v>
      </c>
      <c r="S12" s="50">
        <v>1360</v>
      </c>
      <c r="T12" s="50">
        <v>20</v>
      </c>
      <c r="U12" s="50">
        <v>575</v>
      </c>
      <c r="V12" s="50">
        <v>1295</v>
      </c>
      <c r="W12" s="50">
        <v>3650</v>
      </c>
      <c r="X12" s="50">
        <v>0</v>
      </c>
      <c r="Y12" s="50">
        <v>4007.3249999999998</v>
      </c>
      <c r="Z12" s="50">
        <v>682.38</v>
      </c>
      <c r="AA12" s="50">
        <v>277.28400000000005</v>
      </c>
      <c r="AB12" s="50">
        <v>0</v>
      </c>
      <c r="AC12" s="50">
        <v>1700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499.69</v>
      </c>
      <c r="AN12" s="50">
        <v>169.66</v>
      </c>
      <c r="AO12" s="51">
        <f>SUMIF($C$11:$AN$11,"Ind*",C12:AN12)</f>
        <v>33757.423999999999</v>
      </c>
      <c r="AP12" s="51">
        <f>SUMIF($C$11:$AN$11,"I.Mad",C12:AN12)</f>
        <v>7871.79</v>
      </c>
      <c r="AQ12" s="51">
        <f>SUM(AO12:AP12)</f>
        <v>41629.214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42</v>
      </c>
      <c r="G13" s="52">
        <v>39</v>
      </c>
      <c r="H13" s="52">
        <v>4</v>
      </c>
      <c r="I13" s="52">
        <v>30</v>
      </c>
      <c r="J13" s="52">
        <v>76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5</v>
      </c>
      <c r="R13" s="52" t="s">
        <v>20</v>
      </c>
      <c r="S13" s="52">
        <v>11</v>
      </c>
      <c r="T13" s="52">
        <v>1</v>
      </c>
      <c r="U13" s="52">
        <v>4</v>
      </c>
      <c r="V13" s="52">
        <v>16</v>
      </c>
      <c r="W13" s="52">
        <v>18</v>
      </c>
      <c r="X13" s="52" t="s">
        <v>20</v>
      </c>
      <c r="Y13" s="52">
        <v>32</v>
      </c>
      <c r="Z13" s="52">
        <v>4</v>
      </c>
      <c r="AA13" s="52">
        <v>1</v>
      </c>
      <c r="AB13" s="52" t="s">
        <v>20</v>
      </c>
      <c r="AC13" s="52">
        <v>6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11</v>
      </c>
      <c r="AN13" s="52">
        <v>3</v>
      </c>
      <c r="AO13" s="51">
        <f>SUMIF($C$11:$AN$11,"Ind*",C13:AN13)</f>
        <v>157</v>
      </c>
      <c r="AP13" s="51">
        <f>SUMIF($C$11:$AN$11,"I.Mad",C13:AN13)</f>
        <v>146</v>
      </c>
      <c r="AQ13" s="51">
        <f>SUM(AO13:AP13)</f>
        <v>303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15</v>
      </c>
      <c r="H14" s="52" t="s">
        <v>70</v>
      </c>
      <c r="I14" s="52">
        <v>2</v>
      </c>
      <c r="J14" s="52">
        <v>14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4</v>
      </c>
      <c r="R14" s="52" t="s">
        <v>20</v>
      </c>
      <c r="S14" s="52">
        <v>4</v>
      </c>
      <c r="T14" s="52">
        <v>1</v>
      </c>
      <c r="U14" s="52">
        <v>1</v>
      </c>
      <c r="V14" s="52">
        <v>6</v>
      </c>
      <c r="W14" s="52">
        <v>7</v>
      </c>
      <c r="X14" s="52" t="s">
        <v>20</v>
      </c>
      <c r="Y14" s="52">
        <v>7</v>
      </c>
      <c r="Z14" s="52" t="s">
        <v>70</v>
      </c>
      <c r="AA14" s="52">
        <v>1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4</v>
      </c>
      <c r="AN14" s="52">
        <v>2</v>
      </c>
      <c r="AO14" s="51">
        <f>SUMIF($C$11:$AN$11,"Ind*",C14:AN14)</f>
        <v>48</v>
      </c>
      <c r="AP14" s="51">
        <f>SUMIF($C$11:$AN$11,"I.Mad",C14:AN14)</f>
        <v>29</v>
      </c>
      <c r="AQ14" s="51">
        <f>SUM(AO14:AP14)</f>
        <v>77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5.1868913347145522</v>
      </c>
      <c r="H15" s="52">
        <v>0</v>
      </c>
      <c r="I15" s="52">
        <v>7.2808045393517613</v>
      </c>
      <c r="J15" s="52">
        <v>10.172844433299646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26.529563630896131</v>
      </c>
      <c r="R15" s="52" t="s">
        <v>20</v>
      </c>
      <c r="S15" s="52">
        <v>14.304835916044624</v>
      </c>
      <c r="T15" s="52">
        <v>14.720812182741117</v>
      </c>
      <c r="U15" s="52">
        <v>74.468085106382972</v>
      </c>
      <c r="V15" s="52">
        <v>63.333201898339894</v>
      </c>
      <c r="W15" s="52">
        <v>28.952000884261842</v>
      </c>
      <c r="X15" s="52" t="s">
        <v>20</v>
      </c>
      <c r="Y15" s="52">
        <v>13.02026</v>
      </c>
      <c r="Z15" s="52" t="s">
        <v>20</v>
      </c>
      <c r="AA15" s="52">
        <v>12.666666666666664</v>
      </c>
      <c r="AB15" s="52" t="s">
        <v>20</v>
      </c>
      <c r="AC15" s="52">
        <v>14.244107826238386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32.651872954535662</v>
      </c>
      <c r="AN15" s="52">
        <v>19.381996652621559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>
        <v>13.5</v>
      </c>
      <c r="I16" s="57">
        <v>14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>
        <v>14</v>
      </c>
      <c r="U16" s="57">
        <v>10.5</v>
      </c>
      <c r="V16" s="57">
        <v>10.5</v>
      </c>
      <c r="W16" s="57">
        <v>14.5</v>
      </c>
      <c r="X16" s="57" t="s">
        <v>20</v>
      </c>
      <c r="Y16" s="57">
        <v>14</v>
      </c>
      <c r="Z16" s="57" t="s">
        <v>20</v>
      </c>
      <c r="AA16" s="57">
        <v>14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</v>
      </c>
      <c r="AN16" s="57">
        <v>13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>
        <v>2.7160000000000002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2.7160000000000002</v>
      </c>
      <c r="AP30" s="51">
        <f t="shared" si="1"/>
        <v>0</v>
      </c>
      <c r="AQ30" s="54">
        <f t="shared" si="2"/>
        <v>2.7160000000000002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1367</v>
      </c>
      <c r="G41" s="54">
        <f t="shared" si="8"/>
        <v>11423.655000000002</v>
      </c>
      <c r="H41" s="54">
        <f t="shared" si="8"/>
        <v>166.38</v>
      </c>
      <c r="I41" s="54">
        <f t="shared" si="8"/>
        <v>8714.4699999999993</v>
      </c>
      <c r="J41" s="54">
        <f t="shared" si="8"/>
        <v>4171.37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1550</v>
      </c>
      <c r="R41" s="54">
        <f t="shared" si="8"/>
        <v>0</v>
      </c>
      <c r="S41" s="54">
        <f>+SUM(S24:S40,S18,S12)</f>
        <v>1360</v>
      </c>
      <c r="T41" s="54">
        <f t="shared" si="8"/>
        <v>20</v>
      </c>
      <c r="U41" s="54">
        <f>+SUM(U24:U40,U18,U12)</f>
        <v>575</v>
      </c>
      <c r="V41" s="54">
        <f t="shared" si="8"/>
        <v>1295</v>
      </c>
      <c r="W41" s="54">
        <f t="shared" si="8"/>
        <v>3650</v>
      </c>
      <c r="X41" s="54">
        <f t="shared" si="8"/>
        <v>0</v>
      </c>
      <c r="Y41" s="54">
        <f t="shared" si="8"/>
        <v>4007.3249999999998</v>
      </c>
      <c r="Z41" s="54">
        <f t="shared" si="8"/>
        <v>682.38</v>
      </c>
      <c r="AA41" s="54">
        <f t="shared" si="8"/>
        <v>280.00000000000006</v>
      </c>
      <c r="AB41" s="54">
        <f t="shared" si="8"/>
        <v>0</v>
      </c>
      <c r="AC41" s="54">
        <f t="shared" si="8"/>
        <v>1700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499.69</v>
      </c>
      <c r="AN41" s="54">
        <f t="shared" si="8"/>
        <v>169.66</v>
      </c>
      <c r="AO41" s="54">
        <f>SUM(AO12,AO18,AO24:AO37)</f>
        <v>33760.14</v>
      </c>
      <c r="AP41" s="54">
        <f>SUM(AP12,AP18,AP24:AP37)</f>
        <v>7871.79</v>
      </c>
      <c r="AQ41" s="54">
        <f>SUM(AO41:AP41)</f>
        <v>41631.93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17.100000000000001</v>
      </c>
      <c r="H42" s="56"/>
      <c r="I42" s="56">
        <v>17.7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15.8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 t="s">
        <v>67</v>
      </c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2018-06-04T17:54:38Z</dcterms:modified>
</cp:coreProperties>
</file>