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Q38" i="1"/>
  <c r="AP38" i="1"/>
  <c r="AO38" i="1"/>
  <c r="AP37" i="1"/>
  <c r="AO37" i="1"/>
  <c r="AQ37" i="1" s="1"/>
  <c r="AP36" i="1"/>
  <c r="AO36" i="1"/>
  <c r="AQ36" i="1" s="1"/>
  <c r="AQ35" i="1"/>
  <c r="AP35" i="1"/>
  <c r="AO35" i="1"/>
  <c r="AP34" i="1"/>
  <c r="AO34" i="1"/>
  <c r="AQ34" i="1" s="1"/>
  <c r="AP33" i="1"/>
  <c r="AO33" i="1"/>
  <c r="AQ33" i="1" s="1"/>
  <c r="AP32" i="1"/>
  <c r="AO32" i="1"/>
  <c r="AQ32" i="1" s="1"/>
  <c r="AQ31" i="1"/>
  <c r="AP31" i="1"/>
  <c r="AO31" i="1"/>
  <c r="AQ30" i="1"/>
  <c r="AP30" i="1"/>
  <c r="AO30" i="1"/>
  <c r="AP29" i="1"/>
  <c r="AO29" i="1"/>
  <c r="AQ29" i="1" s="1"/>
  <c r="AP28" i="1"/>
  <c r="AO28" i="1"/>
  <c r="AQ28" i="1" s="1"/>
  <c r="AQ27" i="1"/>
  <c r="AP27" i="1"/>
  <c r="AO27" i="1"/>
  <c r="AP26" i="1"/>
  <c r="AQ26" i="1" s="1"/>
  <c r="AO26" i="1"/>
  <c r="AP25" i="1"/>
  <c r="AO25" i="1"/>
  <c r="AQ25" i="1" s="1"/>
  <c r="AP24" i="1"/>
  <c r="AO24" i="1"/>
  <c r="AQ24" i="1" s="1"/>
  <c r="AQ20" i="1"/>
  <c r="AP20" i="1"/>
  <c r="AO20" i="1"/>
  <c r="AQ19" i="1"/>
  <c r="AP19" i="1"/>
  <c r="AO19" i="1"/>
  <c r="AP18" i="1"/>
  <c r="AO18" i="1"/>
  <c r="AQ18" i="1" s="1"/>
  <c r="AP14" i="1"/>
  <c r="AO14" i="1"/>
  <c r="AP13" i="1"/>
  <c r="AO13" i="1"/>
  <c r="AQ13" i="1" s="1"/>
  <c r="AP12" i="1"/>
  <c r="AP41" i="1" s="1"/>
  <c r="AO12" i="1"/>
  <c r="AO41" i="1" s="1"/>
  <c r="AQ41" i="1" l="1"/>
  <c r="AQ14" i="1"/>
  <c r="AQ12" i="1"/>
</calcChain>
</file>

<file path=xl/sharedStrings.xml><?xml version="1.0" encoding="utf-8"?>
<sst xmlns="http://schemas.openxmlformats.org/spreadsheetml/2006/main" count="405" uniqueCount="69">
  <si>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</si>
  <si>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</si>
  <si>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</si>
  <si>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</si>
  <si>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</si>
  <si>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</si>
  <si>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</si>
  <si>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</si>
  <si>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R.M.N°463-2021-PRODUCE R.M.N°008-2022-PRODUCE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</si>
  <si>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</si>
  <si>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</si>
  <si>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</si>
  <si>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</si>
  <si>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</si>
  <si>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</si>
  <si>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</si>
  <si>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</si>
  <si>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</si>
  <si>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</si>
  <si>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</si>
  <si>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</si>
  <si>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</si>
  <si>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</si>
  <si>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</si>
  <si>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</si>
  <si>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</si>
  <si>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</si>
  <si>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</si>
  <si>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</si>
  <si>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</si>
  <si>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</si>
  <si>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</si>
  <si>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</si>
  <si>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</si>
  <si>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</si>
  <si>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</si>
  <si>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</si>
  <si>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</si>
  <si>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</si>
  <si>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</si>
  <si>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</si>
  <si>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</si>
  <si>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</si>
  <si>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</si>
  <si>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</si>
  <si>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</si>
  <si>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</si>
  <si>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</si>
  <si>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</si>
  <si>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</si>
  <si>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</si>
  <si>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</si>
  <si>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</si>
  <si>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</si>
  <si>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</si>
  <si>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</si>
  <si>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</si>
  <si>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</si>
  <si>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</si>
  <si>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</si>
  <si>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</si>
  <si>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</si>
  <si>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</si>
  <si>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</si>
  <si>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</si>
  <si>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CPT/due</t>
  </si>
  <si>
    <t>Callao, 03 de mayo del 2022</t>
  </si>
  <si>
    <t xml:space="preserve">        Fecha  : 02/05/2022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</si>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</sst>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67" t="s">
        <v>10</v>
      </c>
      <c r="D10" s="67"/>
      <c r="E10" s="67" t="s">
        <v>11</v>
      </c>
      <c r="F10" s="67"/>
      <c r="G10" s="67" t="s">
        <v>12</v>
      </c>
      <c r="H10" s="67"/>
      <c r="I10" s="67" t="s">
        <v>13</v>
      </c>
      <c r="J10" s="67"/>
      <c r="K10" s="67" t="s">
        <v>14</v>
      </c>
      <c r="L10" s="67"/>
      <c r="M10" s="67" t="s">
        <v>15</v>
      </c>
      <c r="N10" s="67"/>
      <c r="O10" s="67" t="s">
        <v>16</v>
      </c>
      <c r="P10" s="67"/>
      <c r="Q10" s="67" t="s">
        <v>17</v>
      </c>
      <c r="R10" s="67"/>
      <c r="S10" s="67" t="s">
        <v>18</v>
      </c>
      <c r="T10" s="67"/>
      <c r="U10" s="67" t="s">
        <v>19</v>
      </c>
      <c r="V10" s="67"/>
      <c r="W10" s="67" t="s">
        <v>20</v>
      </c>
      <c r="X10" s="67"/>
      <c r="Y10" s="69" t="s">
        <v>21</v>
      </c>
      <c r="Z10" s="69"/>
      <c r="AA10" s="67" t="s">
        <v>22</v>
      </c>
      <c r="AB10" s="67"/>
      <c r="AC10" s="67" t="s">
        <v>23</v>
      </c>
      <c r="AD10" s="67"/>
      <c r="AE10" s="67" t="s">
        <v>24</v>
      </c>
      <c r="AF10" s="67"/>
      <c r="AG10" s="67" t="s">
        <v>25</v>
      </c>
      <c r="AH10" s="67"/>
      <c r="AI10" s="67" t="s">
        <v>26</v>
      </c>
      <c r="AJ10" s="67"/>
      <c r="AK10" s="67" t="s">
        <v>27</v>
      </c>
      <c r="AL10" s="67"/>
      <c r="AM10" s="67" t="s">
        <v>28</v>
      </c>
      <c r="AN10" s="67"/>
      <c r="AO10" s="68" t="s">
        <v>29</v>
      </c>
      <c r="AP10" s="68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6" t="s">
        <v>31</v>
      </c>
      <c r="AP11" s="25" t="s">
        <v>32</v>
      </c>
      <c r="AQ11" s="27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88.11</v>
      </c>
      <c r="AL12" s="30">
        <v>0</v>
      </c>
      <c r="AM12" s="30">
        <v>125.59</v>
      </c>
      <c r="AN12" s="30">
        <v>73.075000000000003</v>
      </c>
      <c r="AO12" s="30">
        <f>SUMIF($C$11:$AN$11,"Ind",C12:AN12)</f>
        <v>213.7</v>
      </c>
      <c r="AP12" s="30">
        <f>SUMIF($C$11:$AN$11,"I.Mad",C12:AN12)</f>
        <v>73.075000000000003</v>
      </c>
      <c r="AQ12" s="30">
        <f>SUM(AO12:AP12)</f>
        <v>286.77499999999998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 t="s">
        <v>35</v>
      </c>
      <c r="F13" s="30" t="s">
        <v>35</v>
      </c>
      <c r="G13" s="30" t="s">
        <v>35</v>
      </c>
      <c r="H13" s="30" t="s">
        <v>35</v>
      </c>
      <c r="I13" s="30" t="s">
        <v>35</v>
      </c>
      <c r="J13" s="30" t="s">
        <v>35</v>
      </c>
      <c r="K13" s="30" t="s">
        <v>35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 t="s">
        <v>35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>
        <v>3</v>
      </c>
      <c r="AL13" s="30" t="s">
        <v>35</v>
      </c>
      <c r="AM13" s="30">
        <v>2</v>
      </c>
      <c r="AN13" s="30">
        <v>3</v>
      </c>
      <c r="AO13" s="30">
        <f>SUMIF($C$11:$AN$11,"Ind*",C13:AN13)</f>
        <v>5</v>
      </c>
      <c r="AP13" s="30">
        <f>SUMIF($C$11:$AN$11,"I.Mad",C13:AN13)</f>
        <v>3</v>
      </c>
      <c r="AQ13" s="30">
        <f>SUM(AO13:AP13)</f>
        <v>8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35</v>
      </c>
      <c r="F14" s="30" t="s">
        <v>35</v>
      </c>
      <c r="G14" s="30" t="s">
        <v>35</v>
      </c>
      <c r="H14" s="30" t="s">
        <v>35</v>
      </c>
      <c r="I14" s="30" t="s">
        <v>35</v>
      </c>
      <c r="J14" s="30" t="s">
        <v>35</v>
      </c>
      <c r="K14" s="30" t="s">
        <v>35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 t="s">
        <v>35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>
        <v>2</v>
      </c>
      <c r="AL14" s="30" t="s">
        <v>35</v>
      </c>
      <c r="AM14" s="30">
        <v>2</v>
      </c>
      <c r="AN14" s="30" t="s">
        <v>68</v>
      </c>
      <c r="AO14" s="30">
        <f>SUMIF($C$11:$AN$11,"Ind*",C14:AN14)</f>
        <v>4</v>
      </c>
      <c r="AP14" s="30">
        <f>SUMIF($C$11:$AN$11,"I.Mad",C14:AN14)</f>
        <v>0</v>
      </c>
      <c r="AQ14" s="30">
        <f>SUM(AO14:AP14)</f>
        <v>4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 t="s">
        <v>35</v>
      </c>
      <c r="H15" s="30" t="s">
        <v>35</v>
      </c>
      <c r="I15" s="30" t="s">
        <v>35</v>
      </c>
      <c r="J15" s="30" t="s">
        <v>35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 t="s">
        <v>35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>
        <v>37.313827899319982</v>
      </c>
      <c r="AL15" s="30" t="s">
        <v>35</v>
      </c>
      <c r="AM15" s="30">
        <v>20.351601142330122</v>
      </c>
      <c r="AN15" s="30" t="s">
        <v>35</v>
      </c>
      <c r="AO15" s="35" t="s">
        <v>35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 t="s">
        <v>35</v>
      </c>
      <c r="H16" s="36" t="s">
        <v>35</v>
      </c>
      <c r="I16" s="36" t="s">
        <v>35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 t="s">
        <v>35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>
        <v>12</v>
      </c>
      <c r="AL16" s="36" t="s">
        <v>35</v>
      </c>
      <c r="AM16" s="36">
        <v>12.5</v>
      </c>
      <c r="AN16" s="36" t="s">
        <v>35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44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88.11</v>
      </c>
      <c r="AL41" s="42">
        <f t="shared" si="3"/>
        <v>0</v>
      </c>
      <c r="AM41" s="42">
        <f t="shared" si="3"/>
        <v>125.59</v>
      </c>
      <c r="AN41" s="42">
        <f t="shared" si="3"/>
        <v>73.075000000000003</v>
      </c>
      <c r="AO41" s="42">
        <f>SUM(AO12,AO18,AO24:AO37)</f>
        <v>213.7</v>
      </c>
      <c r="AP41" s="42">
        <f>SUM(AP12,AP18,AP24:AP37)</f>
        <v>73.075000000000003</v>
      </c>
      <c r="AQ41" s="42">
        <f t="shared" si="2"/>
        <v>286.77499999999998</v>
      </c>
    </row>
    <row r="42" spans="2:43" ht="50.25" customHeight="1" x14ac:dyDescent="0.55000000000000004">
      <c r="B42" s="29" t="s">
        <v>60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15.6</v>
      </c>
      <c r="AN42" s="50"/>
      <c r="AO42" s="51"/>
      <c r="AP42" s="51"/>
      <c r="AQ42" s="5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2022-05-03T20:33:59Z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