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<sst xmlns="http://schemas.openxmlformats.org/spreadsheetml/2006/main" count="376" uniqueCount="70">
  <si>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</si>
  <si>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</si>
  <si>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</si>
  <si>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</si>
  <si>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</si>
  <si>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</si>
  <si>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</si>
  <si>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02/05/2021</t>
  </si>
  <si>
    <t xml:space="preserve"> ANCHOVETA</t>
  </si>
  <si>
    <t xml:space="preserve">R.M.N°074-2021-PRODUCE; R.M.N°120-2021-PRODUCE 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</si>
  <si>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</si>
  <si>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</si>
  <si>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</si>
  <si>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</si>
  <si>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</si>
  <si>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</si>
  <si>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</si>
  <si>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</si>
  <si>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</si>
  <si>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</si>
  <si>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</si>
  <si>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</si>
  <si>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</si>
  <si>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</si>
  <si>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</si>
  <si>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</si>
  <si>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</si>
  <si>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</si>
  <si>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</si>
  <si>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</si>
  <si>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</si>
  <si>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</si>
  <si>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</si>
  <si>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</si>
  <si>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</si>
  <si>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</si>
  <si>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</si>
  <si>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</si>
  <si>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</si>
  <si>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</si>
  <si>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</si>
  <si>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10.5y12.5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</si>
  <si>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</si>
  <si>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</si>
  <si>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</si>
  <si>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</si>
  <si>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</si>
  <si>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</si>
  <si>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</si>
  <si>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</si>
  <si>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</si>
  <si>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</si>
  <si>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</si>
  <si>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</si>
  <si>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</si>
  <si>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</si>
  <si>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</si>
  <si>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</si>
  <si>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</si>
  <si>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</si>
  <si>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</si>
  <si>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</si>
  <si>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</si>
  <si>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</si>
  <si>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</si>
  <si>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</si>
  <si>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</si>
  <si>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</si>
  <si>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</si>
  <si>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 03 de mayo del 2021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</si>
</sst>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2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K15" activeCellId="0" sqref="K1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33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8.14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6986.815</v>
      </c>
      <c r="H12" s="40" t="n">
        <v>3119.145</v>
      </c>
      <c r="I12" s="40" t="n">
        <v>13409.6</v>
      </c>
      <c r="J12" s="40" t="n">
        <v>8181.65</v>
      </c>
      <c r="K12" s="40" t="n">
        <v>1183.04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4455</v>
      </c>
      <c r="R12" s="40" t="n">
        <v>0</v>
      </c>
      <c r="S12" s="40" t="n">
        <v>3312.065</v>
      </c>
      <c r="T12" s="40" t="n">
        <v>230.265</v>
      </c>
      <c r="U12" s="40" t="n">
        <v>774.142</v>
      </c>
      <c r="V12" s="40" t="n">
        <v>1147.198</v>
      </c>
      <c r="W12" s="40" t="n">
        <v>1420</v>
      </c>
      <c r="X12" s="40" t="n">
        <v>170.545</v>
      </c>
      <c r="Y12" s="40" t="n">
        <v>4933.73</v>
      </c>
      <c r="Z12" s="40" t="n">
        <v>326.615</v>
      </c>
      <c r="AA12" s="40" t="n">
        <v>4361.57</v>
      </c>
      <c r="AB12" s="40" t="n">
        <v>0</v>
      </c>
      <c r="AC12" s="40" t="n">
        <v>5251.105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729.345</v>
      </c>
      <c r="AN12" s="40" t="n">
        <v>49.455</v>
      </c>
      <c r="AO12" s="40" t="n">
        <f aca="false">SUMIF($C$11:$AN$11,"Ind",C12:AN12)</f>
        <v>46816.412</v>
      </c>
      <c r="AP12" s="40" t="n">
        <f aca="false">SUMIF($C$11:$AN$11,"I.Mad",C12:AN12)</f>
        <v>13224.873</v>
      </c>
      <c r="AQ12" s="40" t="n">
        <f aca="false">SUM(AO12:AP12)</f>
        <v>60041.285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n">
        <v>24</v>
      </c>
      <c r="H13" s="40" t="n">
        <v>86</v>
      </c>
      <c r="I13" s="40" t="n">
        <v>61</v>
      </c>
      <c r="J13" s="40" t="n">
        <v>121</v>
      </c>
      <c r="K13" s="40" t="n">
        <v>4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22</v>
      </c>
      <c r="R13" s="40" t="s">
        <v>36</v>
      </c>
      <c r="S13" s="40" t="n">
        <v>19</v>
      </c>
      <c r="T13" s="40" t="n">
        <v>2</v>
      </c>
      <c r="U13" s="40" t="n">
        <v>6</v>
      </c>
      <c r="V13" s="40" t="n">
        <v>15</v>
      </c>
      <c r="W13" s="40" t="n">
        <v>6</v>
      </c>
      <c r="X13" s="40" t="n">
        <v>2</v>
      </c>
      <c r="Y13" s="40" t="n">
        <v>17</v>
      </c>
      <c r="Z13" s="40" t="n">
        <v>3</v>
      </c>
      <c r="AA13" s="40" t="n">
        <v>16</v>
      </c>
      <c r="AB13" s="40" t="s">
        <v>36</v>
      </c>
      <c r="AC13" s="40" t="n">
        <v>20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n">
        <v>6</v>
      </c>
      <c r="AN13" s="40" t="n">
        <v>1</v>
      </c>
      <c r="AO13" s="40" t="n">
        <f aca="false">SUMIF($C$11:$AN$11,"Ind*",C13:AN13)</f>
        <v>201</v>
      </c>
      <c r="AP13" s="40" t="n">
        <f aca="false">SUMIF($C$11:$AN$11,"I.Mad",C13:AN13)</f>
        <v>230</v>
      </c>
      <c r="AQ13" s="40" t="n">
        <f aca="false">SUM(AO13:AP13)</f>
        <v>431</v>
      </c>
      <c r="AS13" s="41"/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n">
        <v>2</v>
      </c>
      <c r="H14" s="40" t="n">
        <v>8</v>
      </c>
      <c r="I14" s="40" t="n">
        <v>12</v>
      </c>
      <c r="J14" s="40" t="n">
        <v>23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38</v>
      </c>
      <c r="R14" s="40" t="s">
        <v>36</v>
      </c>
      <c r="S14" s="40" t="s">
        <v>38</v>
      </c>
      <c r="T14" s="40" t="s">
        <v>38</v>
      </c>
      <c r="U14" s="40" t="s">
        <v>38</v>
      </c>
      <c r="V14" s="40" t="s">
        <v>38</v>
      </c>
      <c r="W14" s="40" t="s">
        <v>38</v>
      </c>
      <c r="X14" s="40" t="s">
        <v>38</v>
      </c>
      <c r="Y14" s="40" t="s">
        <v>38</v>
      </c>
      <c r="Z14" s="40" t="s">
        <v>38</v>
      </c>
      <c r="AA14" s="40" t="n">
        <v>6</v>
      </c>
      <c r="AB14" s="40" t="s">
        <v>36</v>
      </c>
      <c r="AC14" s="40" t="n">
        <v>11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n">
        <v>5</v>
      </c>
      <c r="AN14" s="40" t="n">
        <v>1</v>
      </c>
      <c r="AO14" s="40" t="n">
        <f aca="false">SUMIF($C$11:$AN$11,"Ind*",C14:AN14)</f>
        <v>36</v>
      </c>
      <c r="AP14" s="40" t="n">
        <f aca="false">SUMIF($C$11:$AN$11,"I.Mad",C14:AN14)</f>
        <v>32</v>
      </c>
      <c r="AQ14" s="40" t="n">
        <f aca="false">SUM(AO14:AP14)</f>
        <v>68</v>
      </c>
      <c r="AT14" s="44"/>
      <c r="AU14" s="44"/>
      <c r="AV14" s="44"/>
    </row>
    <row r="15" customFormat="false" ht="50.25" hidden="false" customHeight="true" outlineLevel="0" collapsed="false">
      <c r="B15" s="43" t="s">
        <v>39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n">
        <v>59.6866825794344</v>
      </c>
      <c r="H15" s="40" t="n">
        <v>50.6540090465813</v>
      </c>
      <c r="I15" s="40" t="n">
        <v>0.0493218385003223</v>
      </c>
      <c r="J15" s="40" t="n">
        <v>8.80236641167429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n">
        <v>48.434417499603</v>
      </c>
      <c r="AB15" s="40" t="s">
        <v>36</v>
      </c>
      <c r="AC15" s="40" t="n">
        <v>26.8819961306596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n">
        <v>31.1610647942287</v>
      </c>
      <c r="AN15" s="40" t="n">
        <v>51.3812154696133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40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n">
        <v>11.5</v>
      </c>
      <c r="H16" s="46" t="n">
        <v>12</v>
      </c>
      <c r="I16" s="46" t="n">
        <v>15</v>
      </c>
      <c r="J16" s="46" t="n">
        <v>15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n">
        <v>10.5</v>
      </c>
      <c r="AB16" s="46" t="s">
        <v>36</v>
      </c>
      <c r="AC16" s="46" t="n">
        <v>12.5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n">
        <v>12.5</v>
      </c>
      <c r="AN16" s="46" t="s">
        <v>41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42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8"/>
      <c r="W17" s="48"/>
      <c r="X17" s="48"/>
      <c r="Y17" s="48"/>
      <c r="Z17" s="48"/>
      <c r="AA17" s="48"/>
      <c r="AB17" s="48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48"/>
      <c r="AP17" s="48"/>
      <c r="AQ17" s="51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43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4"/>
      <c r="AU21" s="44"/>
      <c r="AV21" s="44"/>
    </row>
    <row r="22" customFormat="false" ht="50.25" hidden="false" customHeight="true" outlineLevel="0" collapsed="false">
      <c r="B22" s="43" t="s">
        <v>44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4"/>
      <c r="AU22" s="44"/>
      <c r="AV22" s="44"/>
    </row>
    <row r="23" customFormat="false" ht="50.25" hidden="false" customHeight="true" outlineLevel="0" collapsed="false">
      <c r="B23" s="47" t="s">
        <v>45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4"/>
      <c r="AU23" s="44"/>
      <c r="AV23" s="44"/>
    </row>
    <row r="24" customFormat="false" ht="50.25" hidden="false" customHeight="true" outlineLevel="0" collapsed="false">
      <c r="B24" s="43" t="s">
        <v>46</v>
      </c>
      <c r="C24" s="40"/>
      <c r="D24" s="40"/>
      <c r="E24" s="40"/>
      <c r="F24" s="40"/>
      <c r="G24" s="40"/>
      <c r="H24" s="40"/>
      <c r="I24" s="40"/>
      <c r="J24" s="40"/>
      <c r="K24" s="46"/>
      <c r="L24" s="40"/>
      <c r="M24" s="40"/>
      <c r="N24" s="40"/>
      <c r="O24" s="40"/>
      <c r="P24" s="40"/>
      <c r="Q24" s="40"/>
      <c r="R24" s="46"/>
      <c r="S24" s="46"/>
      <c r="T24" s="46"/>
      <c r="U24" s="46"/>
      <c r="V24" s="46"/>
      <c r="W24" s="46"/>
      <c r="X24" s="46"/>
      <c r="Y24" s="40"/>
      <c r="Z24" s="40"/>
      <c r="AA24" s="46"/>
      <c r="AB24" s="40"/>
      <c r="AC24" s="40"/>
      <c r="AD24" s="40"/>
      <c r="AE24" s="40"/>
      <c r="AF24" s="46"/>
      <c r="AG24" s="40"/>
      <c r="AH24" s="40"/>
      <c r="AI24" s="46"/>
      <c r="AJ24" s="40"/>
      <c r="AK24" s="40"/>
      <c r="AL24" s="40"/>
      <c r="AM24" s="40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5" t="s">
        <v>47</v>
      </c>
      <c r="C25" s="52"/>
      <c r="D25" s="56"/>
      <c r="E25" s="52"/>
      <c r="F25" s="57"/>
      <c r="G25" s="52"/>
      <c r="H25" s="52"/>
      <c r="I25" s="56"/>
      <c r="J25" s="56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5" t="s">
        <v>48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5" t="s">
        <v>49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5" t="s">
        <v>50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42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5" t="s">
        <v>51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52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53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3" t="s">
        <v>54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3" t="s">
        <v>55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3" t="s">
        <v>56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3" t="s">
        <v>57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3" t="s">
        <v>58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3" t="s">
        <v>59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3" t="s">
        <v>60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3" t="s">
        <v>61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6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62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0</v>
      </c>
      <c r="F41" s="52" t="n">
        <f aca="false">+SUM(F24:F40,F18,F12)</f>
        <v>0</v>
      </c>
      <c r="G41" s="52" t="n">
        <f aca="false">+SUM(G24:G40,G18,G12)</f>
        <v>6986.815</v>
      </c>
      <c r="H41" s="52" t="n">
        <f aca="false">+SUM(H24:H40,H18,H12)</f>
        <v>3119.145</v>
      </c>
      <c r="I41" s="52" t="n">
        <f aca="false">+SUM(I24:I40,I18,I12)</f>
        <v>13409.6</v>
      </c>
      <c r="J41" s="52" t="n">
        <f aca="false">+SUM(J24:J40,J18,J12)</f>
        <v>8181.65</v>
      </c>
      <c r="K41" s="52" t="n">
        <f aca="false">+SUM(K24:K40,K18,K12)</f>
        <v>1183.04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4455</v>
      </c>
      <c r="R41" s="52" t="n">
        <f aca="false">+SUM(R24:R40,R18,R12)</f>
        <v>0</v>
      </c>
      <c r="S41" s="52" t="n">
        <f aca="false">+SUM(S24:S40,S18,S12)</f>
        <v>3312.065</v>
      </c>
      <c r="T41" s="52" t="n">
        <f aca="false">+SUM(T24:T40,T18,T12)</f>
        <v>230.265</v>
      </c>
      <c r="U41" s="52" t="n">
        <f aca="false">+SUM(U24:U40,U18,U12)</f>
        <v>774.142</v>
      </c>
      <c r="V41" s="52" t="n">
        <f aca="false">+SUM(V24:V40,V18,V12)</f>
        <v>1147.198</v>
      </c>
      <c r="W41" s="52" t="n">
        <f aca="false">+SUM(W24:W40,W18,W12)</f>
        <v>1420</v>
      </c>
      <c r="X41" s="52" t="n">
        <f aca="false">+SUM(X24:X40,X18,X12)</f>
        <v>170.545</v>
      </c>
      <c r="Y41" s="52" t="n">
        <f aca="false">+SUM(Y24:Y40,Y18,Y12)</f>
        <v>4933.73</v>
      </c>
      <c r="Z41" s="52" t="n">
        <f aca="false">+SUM(Z24:Z40,Z18,Z12)</f>
        <v>326.615</v>
      </c>
      <c r="AA41" s="52" t="n">
        <f aca="false">+SUM(AA24:AA40,AA18,AA12)</f>
        <v>4361.57</v>
      </c>
      <c r="AB41" s="52" t="n">
        <f aca="false">+SUM(AB24:AB40,AB18,AB12)</f>
        <v>0</v>
      </c>
      <c r="AC41" s="52" t="n">
        <f aca="false">+SUM(AC24:AC40,AC18,AC12)</f>
        <v>5251.105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729.345</v>
      </c>
      <c r="AN41" s="52" t="n">
        <f aca="false">+SUM(AN24:AN40,AN18,AN12)</f>
        <v>49.455</v>
      </c>
      <c r="AO41" s="52" t="n">
        <f aca="false">SUM(AO12,AO18,AO24:AO37)</f>
        <v>46816.412</v>
      </c>
      <c r="AP41" s="52" t="n">
        <f aca="false">SUM(AP12,AP18,AP24:AP37)</f>
        <v>13224.873</v>
      </c>
      <c r="AQ41" s="52" t="n">
        <f aca="false">SUM(AO41:AP41)</f>
        <v>60041.285</v>
      </c>
    </row>
    <row r="42" customFormat="false" ht="50.25" hidden="false" customHeight="true" outlineLevel="0" collapsed="false">
      <c r="B42" s="39" t="s">
        <v>63</v>
      </c>
      <c r="C42" s="58"/>
      <c r="D42" s="58"/>
      <c r="E42" s="58"/>
      <c r="F42" s="46"/>
      <c r="G42" s="46" t="n">
        <v>16.3</v>
      </c>
      <c r="H42" s="46"/>
      <c r="I42" s="46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6"/>
      <c r="AF42" s="61"/>
      <c r="AG42" s="46"/>
      <c r="AH42" s="61"/>
      <c r="AI42" s="61"/>
      <c r="AJ42" s="61"/>
      <c r="AK42" s="46"/>
      <c r="AL42" s="61"/>
      <c r="AM42" s="46" t="n">
        <v>16.2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64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65</v>
      </c>
      <c r="C44" s="4" t="s">
        <v>66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67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68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69</v>
      </c>
      <c r="AN46" s="23"/>
    </row>
    <row r="52" customFormat="false" ht="44.25" hidden="false" customHeight="false" outlineLevel="0" collapsed="false"/>
    <row r="53" customFormat="false" ht="44.2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2099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2021-05-03T14:08:58Z</dcterms:modified>
  <cp:revision>321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