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Industrial\"/>
    </mc:Choice>
  </mc:AlternateContent>
  <bookViews>
    <workbookView showHorizontalScroll="0" showVerticalScroll="0" showSheetTabs="0" xWindow="0" yWindow="240" windowWidth="20490" windowHeight="751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<sst xmlns="http://schemas.openxmlformats.org/spreadsheetml/2006/main" count="385" uniqueCount="65">
  <si>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</si>
  <si>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</si>
  <si>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</si>
  <si>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</si>
  <si>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</si>
  <si>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</si>
  <si>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</si>
  <si>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</si>
  <si>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</si>
  <si>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</si>
  <si>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</si>
  <si>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</si>
  <si>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</si>
  <si>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</si>
  <si>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</si>
  <si>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</si>
  <si>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</si>
  <si>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</si>
  <si>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</si>
  <si>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</si>
  <si>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</si>
  <si>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</si>
  <si>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</si>
  <si>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</si>
  <si>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</si>
  <si>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</si>
  <si>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</si>
  <si>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</si>
  <si>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</si>
  <si>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</si>
  <si>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</si>
  <si>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</si>
  <si>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</si>
  <si>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</si>
  <si>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</si>
  <si>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</si>
  <si>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</si>
  <si>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</si>
  <si>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</si>
  <si>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</si>
  <si>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</si>
  <si>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</si>
  <si>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</si>
  <si>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</si>
  <si>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</si>
  <si>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</si>
  <si>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</si>
  <si>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</si>
  <si>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</si>
  <si>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</si>
  <si>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</si>
  <si>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</si>
  <si>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</si>
  <si>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</si>
  <si>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</si>
  <si>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</si>
  <si>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</si>
  <si>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</si>
  <si>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</si>
  <si>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</si>
  <si>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GCQ/jsr/due</t>
  </si>
  <si>
    <t>RAYA AGUILA</t>
  </si>
  <si>
    <t>R.M.N°010-2017-PRODUCE, R.M.N°099-2017-PRODUCE</t>
  </si>
  <si>
    <t>Callao, 03 de abril del 2017</t>
  </si>
  <si>
    <t xml:space="preserve">        Fecha  : 02/04/2017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</si>
</sst>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5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18" fillId="0" borderId="0" xfId="0" applyFont="1" applyFill="1"/>
    <xf numFmtId="0" fontId="7" fillId="0" borderId="0" xfId="0" applyFont="1" applyFill="1" applyBorder="1"/>
    <xf numFmtId="0" fontId="0" fillId="0" borderId="1" xfId="0" applyBorder="1"/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3" zoomScaleNormal="23" workbookViewId="0">
      <selection activeCell="AH20" sqref="AH2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3.28515625" style="2" customWidth="1"/>
    <col min="26" max="26" width="27.7109375" style="2" customWidth="1"/>
    <col min="27" max="27" width="27.140625" style="2" customWidth="1"/>
    <col min="28" max="28" width="22.28515625" style="2" customWidth="1"/>
    <col min="29" max="29" width="28.7109375" style="2" customWidth="1"/>
    <col min="30" max="30" width="26.140625" style="2" customWidth="1"/>
    <col min="31" max="31" width="31.42578125" style="2" customWidth="1"/>
    <col min="32" max="32" width="28.85546875" style="2" customWidth="1"/>
    <col min="33" max="33" width="25.42578125" style="2" customWidth="1"/>
    <col min="34" max="34" width="26" style="2" customWidth="1"/>
    <col min="35" max="36" width="19.85546875" style="2" customWidth="1"/>
    <col min="37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5" t="s">
        <v>56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6" t="s">
        <v>37</v>
      </c>
      <c r="AN6" s="116"/>
      <c r="AO6" s="116"/>
      <c r="AP6" s="116"/>
      <c r="AQ6" s="116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7"/>
      <c r="AP7" s="117"/>
      <c r="AQ7" s="117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6" t="s">
        <v>64</v>
      </c>
      <c r="AP8" s="116"/>
      <c r="AQ8" s="116"/>
    </row>
    <row r="9" spans="2:48" ht="21.75" customHeight="1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45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53</v>
      </c>
      <c r="X10" s="122"/>
      <c r="Y10" s="113" t="s">
        <v>47</v>
      </c>
      <c r="Z10" s="114"/>
      <c r="AA10" s="121" t="s">
        <v>38</v>
      </c>
      <c r="AB10" s="122"/>
      <c r="AC10" s="121" t="s">
        <v>13</v>
      </c>
      <c r="AD10" s="122"/>
      <c r="AE10" s="120" t="s">
        <v>57</v>
      </c>
      <c r="AF10" s="114"/>
      <c r="AG10" s="120" t="s">
        <v>48</v>
      </c>
      <c r="AH10" s="114"/>
      <c r="AI10" s="120" t="s">
        <v>49</v>
      </c>
      <c r="AJ10" s="114"/>
      <c r="AK10" s="120" t="s">
        <v>50</v>
      </c>
      <c r="AL10" s="114"/>
      <c r="AM10" s="120" t="s">
        <v>51</v>
      </c>
      <c r="AN10" s="114"/>
      <c r="AO10" s="118" t="s">
        <v>14</v>
      </c>
      <c r="AP10" s="119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1146.5450000000001</v>
      </c>
      <c r="AF12" s="51">
        <v>481</v>
      </c>
      <c r="AG12" s="51">
        <v>2458.7785050505049</v>
      </c>
      <c r="AH12" s="51">
        <v>0</v>
      </c>
      <c r="AI12" s="51">
        <v>0</v>
      </c>
      <c r="AJ12" s="51">
        <v>0</v>
      </c>
      <c r="AK12" s="51">
        <v>984.40499999999997</v>
      </c>
      <c r="AL12" s="51">
        <v>0</v>
      </c>
      <c r="AM12" s="51">
        <v>218.54812137371485</v>
      </c>
      <c r="AN12" s="51">
        <v>132.523</v>
      </c>
      <c r="AO12" s="52">
        <f>SUMIF($C$11:$AN$11,"Ind*",C12:AN12)</f>
        <v>4808.27662642422</v>
      </c>
      <c r="AP12" s="52">
        <f>SUMIF($C$11:$AN$11,"I.Mad",C12:AN12)</f>
        <v>613.52300000000002</v>
      </c>
      <c r="AQ12" s="52">
        <f>SUM(AO12:AP12)</f>
        <v>5421.7996264242202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>
        <v>7</v>
      </c>
      <c r="AF13" s="53">
        <v>5</v>
      </c>
      <c r="AG13" s="53">
        <v>15</v>
      </c>
      <c r="AH13" s="53" t="s">
        <v>20</v>
      </c>
      <c r="AI13" s="53" t="s">
        <v>20</v>
      </c>
      <c r="AJ13" s="53" t="s">
        <v>20</v>
      </c>
      <c r="AK13" s="53">
        <v>4</v>
      </c>
      <c r="AL13" s="53" t="s">
        <v>20</v>
      </c>
      <c r="AM13" s="53">
        <v>13</v>
      </c>
      <c r="AN13" s="53">
        <v>7</v>
      </c>
      <c r="AO13" s="52">
        <f>SUMIF($C$11:$AN$11,"Ind*",C13:AN13)</f>
        <v>39</v>
      </c>
      <c r="AP13" s="52">
        <f>SUMIF($C$11:$AN$11,"I.Mad",C13:AN13)</f>
        <v>12</v>
      </c>
      <c r="AQ13" s="52">
        <f>SUM(AO13:AP13)</f>
        <v>51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>
        <v>2</v>
      </c>
      <c r="AF14" s="53">
        <v>2</v>
      </c>
      <c r="AG14" s="53">
        <v>6</v>
      </c>
      <c r="AH14" s="53" t="s">
        <v>20</v>
      </c>
      <c r="AI14" s="53" t="s">
        <v>20</v>
      </c>
      <c r="AJ14" s="53" t="s">
        <v>20</v>
      </c>
      <c r="AK14" s="53">
        <v>2</v>
      </c>
      <c r="AL14" s="53" t="s">
        <v>20</v>
      </c>
      <c r="AM14" s="53">
        <v>5</v>
      </c>
      <c r="AN14" s="53">
        <v>2</v>
      </c>
      <c r="AO14" s="52">
        <f>SUMIF($C$11:$AN$11,"Ind*",C14:AN14)</f>
        <v>15</v>
      </c>
      <c r="AP14" s="52">
        <f>SUMIF($C$11:$AN$11,"I.Mad",C14:AN14)</f>
        <v>4</v>
      </c>
      <c r="AQ14" s="52">
        <f>SUM(AO14:AP14)</f>
        <v>19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>
        <v>78.618459750471203</v>
      </c>
      <c r="AF15" s="53">
        <v>72.805499220123565</v>
      </c>
      <c r="AG15" s="53">
        <v>72.448862458547779</v>
      </c>
      <c r="AH15" s="53" t="s">
        <v>20</v>
      </c>
      <c r="AI15" s="53" t="s">
        <v>20</v>
      </c>
      <c r="AJ15" s="53" t="s">
        <v>20</v>
      </c>
      <c r="AK15" s="53">
        <v>37.215604418622107</v>
      </c>
      <c r="AL15" s="53" t="s">
        <v>20</v>
      </c>
      <c r="AM15" s="53">
        <v>21.705461970003064</v>
      </c>
      <c r="AN15" s="53">
        <v>21.289499943485367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>
        <v>10.5</v>
      </c>
      <c r="AF16" s="58">
        <v>11</v>
      </c>
      <c r="AG16" s="58">
        <v>11</v>
      </c>
      <c r="AH16" s="58" t="s">
        <v>20</v>
      </c>
      <c r="AI16" s="58" t="s">
        <v>20</v>
      </c>
      <c r="AJ16" s="58" t="s">
        <v>20</v>
      </c>
      <c r="AK16" s="58">
        <v>12.5</v>
      </c>
      <c r="AL16" s="58" t="s">
        <v>20</v>
      </c>
      <c r="AM16" s="58">
        <v>12</v>
      </c>
      <c r="AN16" s="58">
        <v>12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 t="s">
        <v>20</v>
      </c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>SUMIF($C$11:$AN$11,"Ind*",C24:AN24)</f>
        <v>0</v>
      </c>
      <c r="AP24" s="52">
        <f>SUMIF($C$11:$AN$11,"I.Mad",C24:AN24)</f>
        <v>0</v>
      </c>
      <c r="AQ24" s="71">
        <f t="shared" ref="AQ24:AQ37" si="0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71"/>
      <c r="T25" s="71"/>
      <c r="U25" s="55"/>
      <c r="V25" s="71"/>
      <c r="W25" s="71"/>
      <c r="X25" s="71"/>
      <c r="Y25" s="55"/>
      <c r="Z25" s="55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ref="AO25:AO37" si="1">SUMIF($C$11:$AN$11,"Ind*",C25:AN25)</f>
        <v>0</v>
      </c>
      <c r="AP25" s="52">
        <f t="shared" ref="AP25:AP37" si="2">SUMIF($C$11:$AN$11,"I.Mad",C25:AN25)</f>
        <v>0</v>
      </c>
      <c r="AQ25" s="71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1"/>
        <v>0</v>
      </c>
      <c r="AP26" s="52">
        <f t="shared" si="2"/>
        <v>0</v>
      </c>
      <c r="AQ26" s="55">
        <f t="shared" si="0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1"/>
        <v>0</v>
      </c>
      <c r="AP27" s="52">
        <f t="shared" si="2"/>
        <v>0</v>
      </c>
      <c r="AQ27" s="55">
        <f t="shared" si="0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1"/>
        <v>0</v>
      </c>
      <c r="AP28" s="52">
        <f t="shared" si="2"/>
        <v>0</v>
      </c>
      <c r="AQ28" s="55">
        <f t="shared" si="0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2"/>
      <c r="Q29" s="112"/>
      <c r="R29" s="112"/>
      <c r="S29" s="112"/>
      <c r="T29" s="112"/>
      <c r="U29" s="112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1"/>
        <v>0</v>
      </c>
      <c r="AP29" s="52">
        <f t="shared" si="2"/>
        <v>0</v>
      </c>
      <c r="AQ29" s="55">
        <f t="shared" si="0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2"/>
      <c r="Q30" s="112"/>
      <c r="R30" s="112"/>
      <c r="S30" s="112"/>
      <c r="T30" s="112"/>
      <c r="U30" s="112"/>
      <c r="V30" s="71"/>
      <c r="W30" s="71"/>
      <c r="X30" s="71"/>
      <c r="Y30" s="71"/>
      <c r="Z30" s="71"/>
      <c r="AA30" s="55"/>
      <c r="AB30" s="55"/>
      <c r="AC30" s="55"/>
      <c r="AD30" s="55"/>
      <c r="AE30" s="55"/>
      <c r="AF30" s="55"/>
      <c r="AG30" s="55">
        <v>5.1114949494949489</v>
      </c>
      <c r="AH30" s="55"/>
      <c r="AI30" s="55"/>
      <c r="AJ30" s="55"/>
      <c r="AK30" s="55"/>
      <c r="AL30" s="55"/>
      <c r="AM30" s="71"/>
      <c r="AN30" s="55">
        <v>0.25175540513234995</v>
      </c>
      <c r="AO30" s="52">
        <f t="shared" si="1"/>
        <v>5.1114949494949489</v>
      </c>
      <c r="AP30" s="52">
        <f t="shared" si="2"/>
        <v>0.25175540513234995</v>
      </c>
      <c r="AQ30" s="55">
        <f t="shared" si="0"/>
        <v>5.3632503546272989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2"/>
      <c r="Q31" s="112"/>
      <c r="R31" s="112"/>
      <c r="S31" s="112"/>
      <c r="T31" s="112"/>
      <c r="U31" s="112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si="1"/>
        <v>0</v>
      </c>
      <c r="AP31" s="52">
        <f t="shared" si="2"/>
        <v>0</v>
      </c>
      <c r="AQ31" s="55">
        <f t="shared" si="0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2"/>
      <c r="Q32" s="112"/>
      <c r="R32" s="112"/>
      <c r="S32" s="112"/>
      <c r="T32" s="112"/>
      <c r="U32" s="112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1"/>
        <v>0</v>
      </c>
      <c r="AP32" s="52">
        <f t="shared" si="2"/>
        <v>0</v>
      </c>
      <c r="AQ32" s="55">
        <f t="shared" si="0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2"/>
      <c r="Q33" s="112"/>
      <c r="R33" s="112"/>
      <c r="S33" s="112"/>
      <c r="T33" s="112"/>
      <c r="U33" s="112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0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1"/>
        <v>0</v>
      </c>
      <c r="AP34" s="52">
        <f t="shared" si="2"/>
        <v>0</v>
      </c>
      <c r="AQ34" s="55">
        <f t="shared" si="0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1"/>
        <v>0</v>
      </c>
      <c r="AP35" s="52">
        <f t="shared" si="2"/>
        <v>0</v>
      </c>
      <c r="AQ35" s="55">
        <f t="shared" si="0"/>
        <v>0</v>
      </c>
    </row>
    <row r="36" spans="2:43" ht="50.25" customHeight="1" x14ac:dyDescent="0.55000000000000004">
      <c r="B36" s="81" t="s">
        <v>59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1"/>
        <v>0</v>
      </c>
      <c r="AP36" s="52">
        <f t="shared" si="2"/>
        <v>0</v>
      </c>
      <c r="AQ36" s="55">
        <f t="shared" si="0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1"/>
        <v>0</v>
      </c>
      <c r="AP37" s="52">
        <f t="shared" si="2"/>
        <v>0</v>
      </c>
      <c r="AQ37" s="55">
        <f t="shared" si="0"/>
        <v>0</v>
      </c>
    </row>
    <row r="38" spans="2:43" ht="50.25" customHeight="1" x14ac:dyDescent="0.55000000000000004">
      <c r="B38" s="83" t="s">
        <v>34</v>
      </c>
      <c r="C38" s="55">
        <f t="shared" ref="C38:AN38" si="3">+SUM(C12,C18,C24:C37)</f>
        <v>0</v>
      </c>
      <c r="D38" s="55">
        <f t="shared" si="3"/>
        <v>0</v>
      </c>
      <c r="E38" s="55">
        <f t="shared" si="3"/>
        <v>0</v>
      </c>
      <c r="F38" s="55">
        <f t="shared" si="3"/>
        <v>0</v>
      </c>
      <c r="G38" s="55">
        <f t="shared" si="3"/>
        <v>0</v>
      </c>
      <c r="H38" s="55">
        <f t="shared" si="3"/>
        <v>0</v>
      </c>
      <c r="I38" s="55">
        <f t="shared" si="3"/>
        <v>0</v>
      </c>
      <c r="J38" s="55">
        <f t="shared" si="3"/>
        <v>0</v>
      </c>
      <c r="K38" s="55">
        <f t="shared" si="3"/>
        <v>0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55">
        <f t="shared" si="3"/>
        <v>0</v>
      </c>
      <c r="Q38" s="55">
        <f t="shared" si="3"/>
        <v>0</v>
      </c>
      <c r="R38" s="55">
        <f t="shared" si="3"/>
        <v>0</v>
      </c>
      <c r="S38" s="55">
        <f t="shared" si="3"/>
        <v>0</v>
      </c>
      <c r="T38" s="55">
        <f t="shared" si="3"/>
        <v>0</v>
      </c>
      <c r="U38" s="55">
        <f t="shared" si="3"/>
        <v>0</v>
      </c>
      <c r="V38" s="55">
        <f t="shared" si="3"/>
        <v>0</v>
      </c>
      <c r="W38" s="55">
        <f t="shared" si="3"/>
        <v>0</v>
      </c>
      <c r="X38" s="55">
        <f t="shared" si="3"/>
        <v>0</v>
      </c>
      <c r="Y38" s="55">
        <f t="shared" si="3"/>
        <v>0</v>
      </c>
      <c r="Z38" s="55">
        <f t="shared" si="3"/>
        <v>0</v>
      </c>
      <c r="AA38" s="55">
        <f t="shared" si="3"/>
        <v>0</v>
      </c>
      <c r="AB38" s="55">
        <f t="shared" si="3"/>
        <v>0</v>
      </c>
      <c r="AC38" s="55">
        <f t="shared" si="3"/>
        <v>0</v>
      </c>
      <c r="AD38" s="55">
        <f t="shared" si="3"/>
        <v>0</v>
      </c>
      <c r="AE38" s="55">
        <f t="shared" si="3"/>
        <v>1146.5450000000001</v>
      </c>
      <c r="AF38" s="55">
        <f t="shared" si="3"/>
        <v>481</v>
      </c>
      <c r="AG38" s="55">
        <f>+SUM(AG12,AG18,AG24:AG37)</f>
        <v>2463.89</v>
      </c>
      <c r="AH38" s="55">
        <f t="shared" si="3"/>
        <v>0</v>
      </c>
      <c r="AI38" s="55">
        <f t="shared" si="3"/>
        <v>0</v>
      </c>
      <c r="AJ38" s="55">
        <f t="shared" si="3"/>
        <v>0</v>
      </c>
      <c r="AK38" s="55">
        <f t="shared" si="3"/>
        <v>984.40499999999997</v>
      </c>
      <c r="AL38" s="55">
        <f t="shared" si="3"/>
        <v>0</v>
      </c>
      <c r="AM38" s="55">
        <f t="shared" si="3"/>
        <v>218.54812137371485</v>
      </c>
      <c r="AN38" s="55">
        <f t="shared" si="3"/>
        <v>132.77475540513234</v>
      </c>
      <c r="AO38" s="55">
        <f>SUM(AO12,AO18,AO24:AO37)</f>
        <v>4813.388121373715</v>
      </c>
      <c r="AP38" s="55">
        <f>SUM(AP12,AP18,AP24:AP37)</f>
        <v>613.7747554051324</v>
      </c>
      <c r="AQ38" s="55">
        <f>SUM(AO38:AP38)</f>
        <v>5427.162876778847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20.5</v>
      </c>
      <c r="H39" s="57"/>
      <c r="I39" s="57">
        <v>24.03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17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63</v>
      </c>
      <c r="AN43" s="3"/>
    </row>
    <row r="44" spans="2:43" ht="30.75" x14ac:dyDescent="0.45">
      <c r="B44" s="21" t="s">
        <v>60</v>
      </c>
      <c r="C44" s="14"/>
      <c r="D44" s="72"/>
      <c r="E44" s="14"/>
      <c r="F44" s="14"/>
      <c r="G44" s="14"/>
      <c r="H44" s="14"/>
      <c r="I44" s="29"/>
      <c r="J44" s="29"/>
      <c r="K44" s="29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1.2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29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4.25" x14ac:dyDescent="0.55000000000000004">
      <c r="B46" s="94"/>
      <c r="C46" s="94"/>
      <c r="D46" s="67"/>
      <c r="E46" s="107"/>
      <c r="F46" s="107"/>
      <c r="G46" s="14"/>
      <c r="H46" s="14"/>
      <c r="I46" s="29"/>
      <c r="J46" s="29"/>
      <c r="K46" s="29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4.25" x14ac:dyDescent="0.55000000000000004">
      <c r="C47" s="72"/>
      <c r="E47" s="107"/>
      <c r="F47" s="107"/>
      <c r="G47" s="72"/>
      <c r="H47" s="72"/>
      <c r="I47" s="29"/>
      <c r="J47" s="29"/>
      <c r="K47" s="29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2017-02-08T19:29:50Z</cp:lastPrinted>
  <dcterms:created xsi:type="dcterms:W3CDTF">2008-10-21T17:58:04Z</dcterms:created>
  <dcterms:modified xsi:type="dcterms:W3CDTF">2017-04-03T17:57:21Z</dcterms:modified>
</cp:coreProperties>
</file>