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0CE0762B-ABBA-4899-9048-E622167B5424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<sst xmlns="http://schemas.openxmlformats.org/spreadsheetml/2006/main" count="367" uniqueCount="69">
  <si>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</si>
  <si>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</si>
  <si>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</si>
  <si>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</si>
  <si>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</si>
  <si>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</si>
  <si>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</si>
  <si>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</si>
  <si>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</si>
  <si>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</si>
  <si>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</si>
  <si>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</si>
  <si>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</si>
  <si>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</si>
  <si>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</si>
  <si>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</si>
  <si>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</si>
  <si>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</si>
  <si>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</si>
  <si>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</si>
  <si>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</si>
  <si>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</si>
  <si>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</si>
  <si>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</si>
  <si>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</si>
  <si>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</si>
  <si>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</si>
  <si>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</si>
  <si>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</si>
  <si>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</si>
  <si>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</si>
  <si>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</si>
  <si>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</si>
  <si>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</si>
  <si>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</si>
  <si>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</si>
  <si>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</si>
  <si>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</si>
  <si>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</si>
  <si>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</si>
  <si>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</si>
  <si>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</si>
  <si>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</si>
  <si>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</si>
  <si>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</si>
  <si>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</si>
  <si>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</si>
  <si>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</si>
  <si>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</si>
  <si>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</si>
  <si>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</si>
  <si>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</si>
  <si>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</si>
  <si>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</si>
  <si>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</si>
  <si>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</si>
  <si>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</si>
  <si>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</si>
  <si>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</si>
  <si>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</si>
  <si>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</si>
  <si>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</si>
  <si>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</si>
  <si>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</si>
  <si>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</si>
  <si>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</si>
  <si>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 xml:space="preserve">        Fecha  : 02/01/2023</t>
  </si>
  <si>
    <t>Callao, 03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</si>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</sst>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N31" sqref="N30:N3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1755</v>
      </c>
      <c r="F12" s="25">
        <v>1314</v>
      </c>
      <c r="G12" s="25">
        <v>4695.2472321471787</v>
      </c>
      <c r="H12" s="25">
        <v>0</v>
      </c>
      <c r="I12" s="25">
        <v>955.13</v>
      </c>
      <c r="J12" s="25">
        <v>585.37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425</v>
      </c>
      <c r="R12" s="25">
        <v>0</v>
      </c>
      <c r="S12" s="25">
        <v>0</v>
      </c>
      <c r="T12" s="25">
        <v>0</v>
      </c>
      <c r="U12" s="25">
        <v>910</v>
      </c>
      <c r="V12" s="25">
        <v>240</v>
      </c>
      <c r="W12" s="25">
        <v>1966.48</v>
      </c>
      <c r="X12" s="25">
        <v>0</v>
      </c>
      <c r="Y12" s="25">
        <v>1951.03</v>
      </c>
      <c r="Z12" s="25">
        <v>454.04</v>
      </c>
      <c r="AA12" s="25">
        <v>1780.0971483715587</v>
      </c>
      <c r="AB12" s="25">
        <v>633.11037866850654</v>
      </c>
      <c r="AC12" s="25">
        <v>1045.6950000000002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15483.679380518737</v>
      </c>
      <c r="AP12" s="25">
        <f>SUMIF($C$11:$AN$11,"I.Mad",C12:AN12)</f>
        <v>3226.5203786685065</v>
      </c>
      <c r="AQ12" s="25">
        <f>SUM(AO12:AP12)</f>
        <v>18710.199759187242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21</v>
      </c>
      <c r="F13" s="25">
        <v>29</v>
      </c>
      <c r="G13" s="25">
        <v>39</v>
      </c>
      <c r="H13" s="25" t="s">
        <v>33</v>
      </c>
      <c r="I13" s="25">
        <v>40</v>
      </c>
      <c r="J13" s="25">
        <v>28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</v>
      </c>
      <c r="R13" s="25" t="s">
        <v>33</v>
      </c>
      <c r="S13" s="25" t="s">
        <v>33</v>
      </c>
      <c r="T13" s="25" t="s">
        <v>33</v>
      </c>
      <c r="U13" s="25">
        <v>6</v>
      </c>
      <c r="V13" s="25">
        <v>4</v>
      </c>
      <c r="W13" s="25">
        <v>19</v>
      </c>
      <c r="X13" s="25" t="s">
        <v>33</v>
      </c>
      <c r="Y13" s="25">
        <v>23</v>
      </c>
      <c r="Z13" s="25">
        <v>7</v>
      </c>
      <c r="AA13" s="25">
        <v>9</v>
      </c>
      <c r="AB13" s="25">
        <v>7</v>
      </c>
      <c r="AC13" s="25">
        <v>6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165</v>
      </c>
      <c r="AP13" s="25">
        <f>SUMIF($C$11:$AN$11,"I.Mad",C13:AN13)</f>
        <v>75</v>
      </c>
      <c r="AQ13" s="25">
        <f>SUM(AO13:AP13)</f>
        <v>240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1</v>
      </c>
      <c r="F14" s="25">
        <v>5</v>
      </c>
      <c r="G14" s="25">
        <v>13</v>
      </c>
      <c r="H14" s="25" t="s">
        <v>33</v>
      </c>
      <c r="I14" s="25">
        <v>10</v>
      </c>
      <c r="J14" s="25">
        <v>9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68</v>
      </c>
      <c r="R14" s="25" t="s">
        <v>33</v>
      </c>
      <c r="S14" s="25" t="s">
        <v>33</v>
      </c>
      <c r="T14" s="25" t="s">
        <v>33</v>
      </c>
      <c r="U14" s="25">
        <v>5</v>
      </c>
      <c r="V14" s="25" t="s">
        <v>68</v>
      </c>
      <c r="W14" s="25">
        <v>7</v>
      </c>
      <c r="X14" s="25" t="s">
        <v>33</v>
      </c>
      <c r="Y14" s="25">
        <v>4</v>
      </c>
      <c r="Z14" s="25" t="s">
        <v>68</v>
      </c>
      <c r="AA14" s="25">
        <v>3</v>
      </c>
      <c r="AB14" s="25">
        <v>4</v>
      </c>
      <c r="AC14" s="25">
        <v>2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45</v>
      </c>
      <c r="AP14" s="25">
        <f>SUMIF($C$11:$AN$11,"I.Mad",C14:AN14)</f>
        <v>18</v>
      </c>
      <c r="AQ14" s="25">
        <f>SUM(AO14:AP14)</f>
        <v>63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72.558139534883736</v>
      </c>
      <c r="F15" s="25">
        <v>34.133044768571871</v>
      </c>
      <c r="G15" s="25">
        <v>31.018954854589634</v>
      </c>
      <c r="H15" s="25" t="s">
        <v>33</v>
      </c>
      <c r="I15" s="25">
        <v>69.898305180280829</v>
      </c>
      <c r="J15" s="25">
        <v>66.952430075944264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49.624116662057432</v>
      </c>
      <c r="V15" s="25" t="s">
        <v>33</v>
      </c>
      <c r="W15" s="25">
        <v>50.375418171257301</v>
      </c>
      <c r="X15" s="25" t="s">
        <v>33</v>
      </c>
      <c r="Y15" s="25">
        <v>32.146520331838893</v>
      </c>
      <c r="Z15" s="25" t="s">
        <v>33</v>
      </c>
      <c r="AA15" s="25">
        <v>40.698293727793768</v>
      </c>
      <c r="AB15" s="25">
        <v>45.53803602932588</v>
      </c>
      <c r="AC15" s="25">
        <v>42.910225992048893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11</v>
      </c>
      <c r="F16" s="30">
        <v>12</v>
      </c>
      <c r="G16" s="30">
        <v>12</v>
      </c>
      <c r="H16" s="30" t="s">
        <v>33</v>
      </c>
      <c r="I16" s="30">
        <v>11</v>
      </c>
      <c r="J16" s="30">
        <v>11.5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12</v>
      </c>
      <c r="V16" s="30" t="s">
        <v>33</v>
      </c>
      <c r="W16" s="30">
        <v>12.5</v>
      </c>
      <c r="X16" s="30" t="s">
        <v>33</v>
      </c>
      <c r="Y16" s="30">
        <v>12</v>
      </c>
      <c r="Z16" s="30" t="s">
        <v>33</v>
      </c>
      <c r="AA16" s="30">
        <v>12</v>
      </c>
      <c r="AB16" s="30">
        <v>11.5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>
        <v>19.5</v>
      </c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30">
        <v>0.17846054147560905</v>
      </c>
      <c r="AB30" s="36">
        <v>1.9066831366039327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19.678460541475609</v>
      </c>
      <c r="AP30" s="25">
        <f t="shared" si="1"/>
        <v>1.9066831366039327</v>
      </c>
      <c r="AQ30" s="36">
        <f t="shared" si="2"/>
        <v>21.58514367807954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>
        <v>3.3143910869655642</v>
      </c>
      <c r="AB39" s="36">
        <v>3.3129381948896368</v>
      </c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3.3143910869655642</v>
      </c>
      <c r="AP39" s="25">
        <f t="shared" si="1"/>
        <v>3.3129381948896368</v>
      </c>
      <c r="AQ39" s="36">
        <f t="shared" si="2"/>
        <v>6.627329281855201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1755</v>
      </c>
      <c r="F41" s="36">
        <f t="shared" si="3"/>
        <v>1314</v>
      </c>
      <c r="G41" s="36">
        <f t="shared" si="3"/>
        <v>4714.7472321471787</v>
      </c>
      <c r="H41" s="36">
        <f t="shared" si="3"/>
        <v>0</v>
      </c>
      <c r="I41" s="36">
        <f t="shared" si="3"/>
        <v>955.13</v>
      </c>
      <c r="J41" s="36">
        <f t="shared" si="3"/>
        <v>585.37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425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910</v>
      </c>
      <c r="V41" s="36">
        <f t="shared" si="3"/>
        <v>240</v>
      </c>
      <c r="W41" s="36">
        <f t="shared" si="3"/>
        <v>1966.48</v>
      </c>
      <c r="X41" s="36">
        <f t="shared" si="3"/>
        <v>0</v>
      </c>
      <c r="Y41" s="36">
        <f t="shared" si="3"/>
        <v>1951.03</v>
      </c>
      <c r="Z41" s="36">
        <f t="shared" si="3"/>
        <v>454.04</v>
      </c>
      <c r="AA41" s="36">
        <f t="shared" si="3"/>
        <v>1783.59</v>
      </c>
      <c r="AB41" s="36">
        <f t="shared" si="3"/>
        <v>638.33000000000015</v>
      </c>
      <c r="AC41" s="36">
        <f t="shared" si="3"/>
        <v>1045.6950000000002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15503.357841060213</v>
      </c>
      <c r="AP41" s="36">
        <f>SUM(AP12,AP18,AP24:AP37)</f>
        <v>3228.4270618051105</v>
      </c>
      <c r="AQ41" s="36">
        <f t="shared" si="2"/>
        <v>18731.784902865322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</v>
      </c>
      <c r="H42" s="30"/>
      <c r="I42" s="30">
        <v>19.2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2023-01-04T22:19:11Z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