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<sst xmlns="http://schemas.openxmlformats.org/spreadsheetml/2006/main" count="367" uniqueCount="72">
  <si>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</si>
  <si>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</si>
  <si>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</si>
  <si>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</si>
  <si>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</si>
  <si>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</si>
  <si>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</si>
  <si>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</si>
  <si>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</si>
  <si>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</si>
  <si>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</si>
  <si>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</si>
  <si>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</si>
  <si>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</si>
  <si>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</si>
  <si>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</si>
  <si>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</si>
  <si>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</si>
  <si>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</si>
  <si>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</si>
  <si>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</si>
  <si>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</si>
  <si>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</si>
  <si>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</si>
  <si>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</si>
  <si>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</si>
  <si>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</si>
  <si>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</si>
  <si>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</si>
  <si>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</si>
  <si>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</si>
  <si>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</si>
  <si>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</si>
  <si>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</si>
  <si>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</si>
  <si>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</si>
  <si>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</si>
  <si>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</si>
  <si>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</si>
  <si>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</si>
  <si>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</si>
  <si>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</si>
  <si>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</si>
  <si>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</si>
  <si>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</si>
  <si>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</si>
  <si>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</si>
  <si>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</si>
  <si>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</si>
  <si>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</si>
  <si>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</si>
  <si>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</si>
  <si>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</si>
  <si>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</si>
  <si>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</si>
  <si>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</si>
  <si>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</si>
  <si>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</si>
  <si>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</si>
  <si>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</si>
  <si>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</si>
  <si>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</si>
  <si>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</si>
  <si>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</si>
  <si>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</si>
  <si>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</si>
  <si>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</si>
  <si>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</si>
  <si>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>Puertos del centro con mal tiempo</t>
  </si>
  <si>
    <t>Callao, 04 de junio del 2018</t>
  </si>
  <si>
    <t xml:space="preserve">        Fecha  : 01/06/2018</t>
  </si>
  <si>
    <t>10.5 y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</si>
</sst>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6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70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9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8" fontId="19" fillId="0" borderId="0" xfId="0" applyNumberFormat="1" applyFont="1" applyBorder="1"/>
    <xf numFmtId="168" fontId="20" fillId="3" borderId="5" xfId="0" applyNumberFormat="1" applyFont="1" applyFill="1" applyBorder="1" applyAlignment="1">
      <alignment horizontal="center" wrapText="1"/>
    </xf>
    <xf numFmtId="168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8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8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8" fontId="30" fillId="0" borderId="1" xfId="0" applyNumberFormat="1" applyFont="1" applyFill="1" applyBorder="1" applyAlignment="1">
      <alignment horizontal="center"/>
    </xf>
    <xf numFmtId="168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8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8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8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8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9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8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5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7" zoomScale="25" zoomScaleNormal="25" workbookViewId="0">
      <selection activeCell="AJ36" sqref="AJ36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70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1200</v>
      </c>
      <c r="G12" s="50">
        <v>13367.355000000001</v>
      </c>
      <c r="H12" s="50">
        <v>146.57999999999998</v>
      </c>
      <c r="I12" s="50">
        <v>13510.23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3948.489</v>
      </c>
      <c r="R12" s="50">
        <v>0</v>
      </c>
      <c r="S12" s="50">
        <v>2180</v>
      </c>
      <c r="T12" s="50">
        <v>40</v>
      </c>
      <c r="U12" s="50">
        <v>780</v>
      </c>
      <c r="V12" s="50">
        <v>1150</v>
      </c>
      <c r="W12" s="50">
        <v>6000</v>
      </c>
      <c r="X12" s="50">
        <v>0</v>
      </c>
      <c r="Y12" s="50">
        <v>5333.69</v>
      </c>
      <c r="Z12" s="50">
        <v>288.60500000000002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352.28500000000003</v>
      </c>
      <c r="AN12" s="50">
        <v>101.16500000000001</v>
      </c>
      <c r="AO12" s="51">
        <f>SUMIF($C$11:$AN$11,"Ind*",C12:AN12)</f>
        <v>45472.049000000006</v>
      </c>
      <c r="AP12" s="51">
        <f>SUMIF($C$11:$AN$11,"I.Mad",C12:AN12)</f>
        <v>2926.35</v>
      </c>
      <c r="AQ12" s="51">
        <f>SUM(AO12:AP12)</f>
        <v>48398.399000000005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42</v>
      </c>
      <c r="G13" s="52">
        <v>40</v>
      </c>
      <c r="H13" s="52">
        <v>3</v>
      </c>
      <c r="I13" s="52">
        <v>36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13</v>
      </c>
      <c r="R13" s="52" t="s">
        <v>20</v>
      </c>
      <c r="S13" s="52">
        <v>12</v>
      </c>
      <c r="T13" s="52">
        <v>1</v>
      </c>
      <c r="U13" s="52">
        <v>3</v>
      </c>
      <c r="V13" s="52">
        <v>12</v>
      </c>
      <c r="W13" s="52">
        <v>18</v>
      </c>
      <c r="X13" s="52" t="s">
        <v>20</v>
      </c>
      <c r="Y13" s="52">
        <v>22</v>
      </c>
      <c r="Z13" s="52">
        <v>1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>
        <v>10</v>
      </c>
      <c r="AN13" s="52">
        <v>5</v>
      </c>
      <c r="AO13" s="51">
        <f>SUMIF($C$11:$AN$11,"Ind*",C13:AN13)</f>
        <v>154</v>
      </c>
      <c r="AP13" s="51">
        <f>SUMIF($C$11:$AN$11,"I.Mad",C13:AN13)</f>
        <v>64</v>
      </c>
      <c r="AQ13" s="51">
        <f>SUM(AO13:AP13)</f>
        <v>218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5</v>
      </c>
      <c r="G14" s="52">
        <v>18</v>
      </c>
      <c r="H14" s="52">
        <v>2</v>
      </c>
      <c r="I14" s="52">
        <v>8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7</v>
      </c>
      <c r="R14" s="52" t="s">
        <v>20</v>
      </c>
      <c r="S14" s="52">
        <v>6</v>
      </c>
      <c r="T14" s="52" t="s">
        <v>67</v>
      </c>
      <c r="U14" s="52">
        <v>1</v>
      </c>
      <c r="V14" s="52">
        <v>7</v>
      </c>
      <c r="W14" s="52">
        <v>7</v>
      </c>
      <c r="X14" s="52" t="s">
        <v>20</v>
      </c>
      <c r="Y14" s="52">
        <v>7</v>
      </c>
      <c r="Z14" s="52">
        <v>1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>
        <v>3</v>
      </c>
      <c r="AN14" s="52">
        <v>2</v>
      </c>
      <c r="AO14" s="51">
        <f>SUMIF($C$11:$AN$11,"Ind*",C14:AN14)</f>
        <v>57</v>
      </c>
      <c r="AP14" s="51">
        <f>SUMIF($C$11:$AN$11,"I.Mad",C14:AN14)</f>
        <v>17</v>
      </c>
      <c r="AQ14" s="51">
        <f>SUM(AO14:AP14)</f>
        <v>74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1.379160951294097</v>
      </c>
      <c r="H15" s="52">
        <v>1.2762811422651745</v>
      </c>
      <c r="I15" s="52">
        <v>1.344275709191872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22.711720656517368</v>
      </c>
      <c r="R15" s="52" t="s">
        <v>20</v>
      </c>
      <c r="S15" s="52">
        <v>18.412142147983374</v>
      </c>
      <c r="T15" s="52" t="s">
        <v>20</v>
      </c>
      <c r="U15" s="52">
        <v>37.599999999999987</v>
      </c>
      <c r="V15" s="52">
        <v>21.773299762145939</v>
      </c>
      <c r="W15" s="52">
        <v>30.170000505269932</v>
      </c>
      <c r="X15" s="52" t="s">
        <v>20</v>
      </c>
      <c r="Y15" s="52">
        <v>23.720230000000001</v>
      </c>
      <c r="Z15" s="52">
        <v>33.333329999999997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>
        <v>30.187639968375581</v>
      </c>
      <c r="AN15" s="52">
        <v>24.805773256908754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15</v>
      </c>
      <c r="G16" s="57">
        <v>13</v>
      </c>
      <c r="H16" s="57">
        <v>13.5</v>
      </c>
      <c r="I16" s="57">
        <v>13.5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>
        <v>14.5</v>
      </c>
      <c r="T16" s="57" t="s">
        <v>20</v>
      </c>
      <c r="U16" s="57">
        <v>14.5</v>
      </c>
      <c r="V16" s="57">
        <v>14.5</v>
      </c>
      <c r="W16" s="57">
        <v>14</v>
      </c>
      <c r="X16" s="57" t="s">
        <v>20</v>
      </c>
      <c r="Y16" s="57">
        <v>14</v>
      </c>
      <c r="Z16" s="57" t="s">
        <v>71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>
        <v>12.5</v>
      </c>
      <c r="AN16" s="57">
        <v>12.5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>
        <v>22.19</v>
      </c>
      <c r="H25" s="54"/>
      <c r="I25" s="54"/>
      <c r="J25" s="54"/>
      <c r="K25" s="54"/>
      <c r="L25" s="54"/>
      <c r="M25" s="54"/>
      <c r="N25" s="54"/>
      <c r="O25" s="54"/>
      <c r="P25" s="54"/>
      <c r="Q25" s="70">
        <v>1.5</v>
      </c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23.69</v>
      </c>
      <c r="AP25" s="51">
        <f t="shared" si="1"/>
        <v>0</v>
      </c>
      <c r="AQ25" s="54">
        <f>SUM(AO25:AP25)</f>
        <v>23.69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1200</v>
      </c>
      <c r="G41" s="54">
        <f t="shared" si="8"/>
        <v>13389.545000000002</v>
      </c>
      <c r="H41" s="54">
        <f t="shared" si="8"/>
        <v>146.57999999999998</v>
      </c>
      <c r="I41" s="54">
        <f t="shared" si="8"/>
        <v>13510.23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3949.989</v>
      </c>
      <c r="R41" s="54">
        <f t="shared" si="8"/>
        <v>0</v>
      </c>
      <c r="S41" s="54">
        <f>+SUM(S24:S40,S18,S12)</f>
        <v>2180</v>
      </c>
      <c r="T41" s="54">
        <f t="shared" si="8"/>
        <v>40</v>
      </c>
      <c r="U41" s="54">
        <f>+SUM(U24:U40,U18,U12)</f>
        <v>780</v>
      </c>
      <c r="V41" s="54">
        <f t="shared" si="8"/>
        <v>1150</v>
      </c>
      <c r="W41" s="54">
        <f t="shared" si="8"/>
        <v>6000</v>
      </c>
      <c r="X41" s="54">
        <f t="shared" si="8"/>
        <v>0</v>
      </c>
      <c r="Y41" s="54">
        <f t="shared" si="8"/>
        <v>5333.69</v>
      </c>
      <c r="Z41" s="54">
        <f t="shared" si="8"/>
        <v>288.60500000000002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352.28500000000003</v>
      </c>
      <c r="AN41" s="54">
        <f t="shared" si="8"/>
        <v>101.16500000000001</v>
      </c>
      <c r="AO41" s="54">
        <f>SUM(AO12,AO18,AO24:AO37)</f>
        <v>45495.739000000009</v>
      </c>
      <c r="AP41" s="54">
        <f>SUM(AP12,AP18,AP24:AP37)</f>
        <v>2926.35</v>
      </c>
      <c r="AQ41" s="54">
        <f>SUM(AO41:AP41)</f>
        <v>48422.089000000007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17.7</v>
      </c>
      <c r="H42" s="56"/>
      <c r="I42" s="56">
        <v>17.5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15.8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6">
      <c r="B47" s="21" t="s">
        <v>54</v>
      </c>
      <c r="C47" s="116" t="s">
        <v>68</v>
      </c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2018-05-24T16:39:13Z</cp:lastPrinted>
  <dcterms:created xsi:type="dcterms:W3CDTF">2008-10-21T17:58:04Z</dcterms:created>
  <dcterms:modified xsi:type="dcterms:W3CDTF">2018-06-04T17:55:46Z</dcterms:modified>
</cp:coreProperties>
</file>