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<sst xmlns="http://schemas.openxmlformats.org/spreadsheetml/2006/main" count="399" uniqueCount="69">
  <si>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</si>
  <si>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</si>
  <si>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</si>
  <si>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</si>
  <si>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</si>
  <si>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</si>
  <si>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</si>
  <si>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</si>
  <si>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</si>
  <si>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</si>
  <si>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</si>
  <si>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</si>
  <si>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</si>
  <si>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</si>
  <si>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</si>
  <si>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</si>
  <si>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</si>
  <si>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</si>
  <si>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</si>
  <si>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</si>
  <si>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</si>
  <si>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</si>
  <si>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</si>
  <si>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</si>
  <si>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</si>
  <si>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</si>
  <si>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</si>
  <si>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</si>
  <si>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</si>
  <si>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</si>
  <si>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</si>
  <si>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</si>
  <si>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</si>
  <si>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</si>
  <si>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</si>
  <si>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</si>
  <si>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</si>
  <si>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</si>
  <si>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</si>
  <si>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</si>
  <si>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</si>
  <si>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</si>
  <si>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</si>
  <si>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</si>
  <si>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</si>
  <si>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</si>
  <si>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</si>
  <si>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</si>
  <si>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</si>
  <si>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</si>
  <si>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</si>
  <si>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</si>
  <si>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</si>
  <si>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</si>
  <si>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</si>
  <si>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</si>
  <si>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</si>
  <si>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</si>
  <si>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</si>
  <si>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</si>
  <si>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</si>
  <si>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</si>
  <si>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</si>
  <si>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</si>
  <si>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</si>
  <si>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</si>
  <si>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01/03/2022</t>
  </si>
  <si>
    <t>Callao, 02 de marzo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</si>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</sst>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AZ22" sqref="AZ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291.39499999999998</v>
      </c>
      <c r="AF12" s="30">
        <v>38.974999999999994</v>
      </c>
      <c r="AG12" s="30">
        <v>0</v>
      </c>
      <c r="AH12" s="30">
        <v>0</v>
      </c>
      <c r="AI12" s="30">
        <v>0</v>
      </c>
      <c r="AJ12" s="30">
        <v>0</v>
      </c>
      <c r="AK12" s="30">
        <v>949.02</v>
      </c>
      <c r="AL12" s="30">
        <v>20.329999999999998</v>
      </c>
      <c r="AM12" s="30">
        <v>441.12000000000006</v>
      </c>
      <c r="AN12" s="30">
        <v>241.10500000000002</v>
      </c>
      <c r="AO12" s="30">
        <f>SUMIF($C$11:$AN$11,"Ind",C12:AN12)</f>
        <v>1681.5350000000001</v>
      </c>
      <c r="AP12" s="30">
        <f>SUMIF($C$11:$AN$11,"I.Mad",C12:AN12)</f>
        <v>300.41000000000003</v>
      </c>
      <c r="AQ12" s="30">
        <f>SUM(AO12:AP12)</f>
        <v>1981.9450000000002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4</v>
      </c>
      <c r="AF13" s="30">
        <v>2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12</v>
      </c>
      <c r="AL13" s="30">
        <v>1</v>
      </c>
      <c r="AM13" s="30">
        <v>13</v>
      </c>
      <c r="AN13" s="30">
        <v>13</v>
      </c>
      <c r="AO13" s="30">
        <f>SUMIF($C$11:$AN$11,"Ind*",C13:AN13)</f>
        <v>29</v>
      </c>
      <c r="AP13" s="30">
        <f>SUMIF($C$11:$AN$11,"I.Mad",C13:AN13)</f>
        <v>16</v>
      </c>
      <c r="AQ13" s="30">
        <f>SUM(AO13:AP13)</f>
        <v>45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68</v>
      </c>
      <c r="AF14" s="30" t="s">
        <v>68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4</v>
      </c>
      <c r="AL14" s="30" t="s">
        <v>68</v>
      </c>
      <c r="AM14" s="30">
        <v>6</v>
      </c>
      <c r="AN14" s="30">
        <v>2</v>
      </c>
      <c r="AO14" s="30">
        <f>SUMIF($C$11:$AN$11,"Ind*",C14:AN14)</f>
        <v>10</v>
      </c>
      <c r="AP14" s="30">
        <f>SUMIF($C$11:$AN$11,"I.Mad",C14:AN14)</f>
        <v>2</v>
      </c>
      <c r="AQ14" s="30">
        <f>SUM(AO14:AP14)</f>
        <v>12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23.482443673348342</v>
      </c>
      <c r="AL15" s="30" t="s">
        <v>33</v>
      </c>
      <c r="AM15" s="30">
        <v>33.721556385662474</v>
      </c>
      <c r="AN15" s="30">
        <v>24.91221093090266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291.39499999999998</v>
      </c>
      <c r="AF41" s="42">
        <f t="shared" si="3"/>
        <v>38.974999999999994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949.02</v>
      </c>
      <c r="AL41" s="42">
        <f t="shared" si="3"/>
        <v>20.329999999999998</v>
      </c>
      <c r="AM41" s="42">
        <f t="shared" si="3"/>
        <v>441.12000000000006</v>
      </c>
      <c r="AN41" s="42">
        <f t="shared" si="3"/>
        <v>241.10500000000002</v>
      </c>
      <c r="AO41" s="42">
        <f>SUM(AO12,AO18,AO24:AO37)</f>
        <v>1681.5350000000001</v>
      </c>
      <c r="AP41" s="42">
        <f>SUM(AP12,AP18,AP24:AP37)</f>
        <v>300.41000000000003</v>
      </c>
      <c r="AQ41" s="42">
        <f t="shared" si="2"/>
        <v>1981.9450000000002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16.899999999999999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2022-03-02T19:40:21Z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