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<sst xmlns="http://schemas.openxmlformats.org/spreadsheetml/2006/main" count="401" uniqueCount="69">
  <si>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</si>
  <si>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</si>
  <si>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</si>
  <si>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</si>
  <si>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</si>
  <si>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</si>
  <si>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</si>
  <si>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</si>
  <si>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</si>
  <si>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</si>
  <si>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</si>
  <si>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</si>
  <si>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</si>
  <si>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</si>
  <si>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</si>
  <si>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</si>
  <si>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</si>
  <si>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</si>
  <si>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</si>
  <si>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</si>
  <si>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</si>
  <si>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</si>
  <si>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</si>
  <si>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</si>
  <si>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</si>
  <si>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</si>
  <si>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</si>
  <si>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</si>
  <si>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</si>
  <si>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</si>
  <si>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</si>
  <si>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</si>
  <si>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</si>
  <si>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</si>
  <si>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</si>
  <si>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</si>
  <si>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</si>
  <si>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</si>
  <si>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</si>
  <si>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</si>
  <si>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</si>
  <si>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</si>
  <si>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</si>
  <si>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</si>
  <si>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</si>
  <si>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</si>
  <si>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</si>
  <si>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</si>
  <si>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</si>
  <si>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</si>
  <si>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</si>
  <si>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</si>
  <si>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</si>
  <si>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</si>
  <si>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</si>
  <si>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</si>
  <si>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</si>
  <si>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</si>
  <si>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</si>
  <si>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</si>
  <si>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</si>
  <si>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</si>
  <si>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</si>
  <si>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</si>
  <si>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</si>
  <si>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</si>
  <si>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>SM</t>
  </si>
  <si>
    <t xml:space="preserve">        Fecha  :01/03/2021</t>
  </si>
  <si>
    <t>Callao, 02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</si>
</sst>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AU15" sqref="AU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31.395</v>
      </c>
      <c r="AF12" s="23">
        <v>127.78500000000001</v>
      </c>
      <c r="AG12" s="23">
        <v>0</v>
      </c>
      <c r="AH12" s="23">
        <v>0</v>
      </c>
      <c r="AI12" s="23">
        <v>0</v>
      </c>
      <c r="AJ12" s="23">
        <v>0</v>
      </c>
      <c r="AK12" s="23">
        <v>806.83</v>
      </c>
      <c r="AL12" s="23">
        <v>0</v>
      </c>
      <c r="AM12" s="23">
        <v>1219.385</v>
      </c>
      <c r="AN12" s="23">
        <v>256.63499999999999</v>
      </c>
      <c r="AO12" s="23">
        <f>SUMIF($C$11:$AN$11,"Ind",C12:AN12)</f>
        <v>2057.61</v>
      </c>
      <c r="AP12" s="23">
        <f>SUMIF($C$11:$AN$11,"I.Mad",C12:AN12)</f>
        <v>384.42</v>
      </c>
      <c r="AQ12" s="23">
        <f>SUM(AO12:AP12)</f>
        <v>2442.0300000000002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1</v>
      </c>
      <c r="AF13" s="23">
        <v>2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10</v>
      </c>
      <c r="AL13" s="23" t="s">
        <v>31</v>
      </c>
      <c r="AM13" s="23">
        <v>12</v>
      </c>
      <c r="AN13" s="23">
        <v>4</v>
      </c>
      <c r="AO13" s="23">
        <f>SUMIF($C$11:$AN$11,"Ind*",C13:AN13)</f>
        <v>23</v>
      </c>
      <c r="AP13" s="23">
        <f>SUMIF($C$11:$AN$11,"I.Mad",C13:AN13)</f>
        <v>6</v>
      </c>
      <c r="AQ13" s="23">
        <f>SUM(AO13:AP13)</f>
        <v>29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1</v>
      </c>
      <c r="AF14" s="23">
        <v>2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4</v>
      </c>
      <c r="AL14" s="23" t="s">
        <v>31</v>
      </c>
      <c r="AM14" s="23">
        <v>4</v>
      </c>
      <c r="AN14" s="23" t="s">
        <v>66</v>
      </c>
      <c r="AO14" s="23">
        <f>SUMIF($C$11:$AN$11,"Ind*",C14:AN14)</f>
        <v>9</v>
      </c>
      <c r="AP14" s="23">
        <f>SUMIF($C$11:$AN$11,"I.Mad",C14:AN14)</f>
        <v>2</v>
      </c>
      <c r="AQ14" s="23">
        <f>SUM(AO14:AP14)</f>
        <v>11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34.170854271356788</v>
      </c>
      <c r="AF15" s="23">
        <v>38.714468347909865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25.012452765194649</v>
      </c>
      <c r="AL15" s="23" t="s">
        <v>31</v>
      </c>
      <c r="AM15" s="23">
        <v>19.477633484448994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>
        <v>12.5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31.395</v>
      </c>
      <c r="AF41" s="35">
        <f t="shared" si="3"/>
        <v>127.78500000000001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806.83</v>
      </c>
      <c r="AL41" s="35">
        <f t="shared" si="3"/>
        <v>0</v>
      </c>
      <c r="AM41" s="35">
        <f t="shared" si="3"/>
        <v>1219.385</v>
      </c>
      <c r="AN41" s="35">
        <f t="shared" si="3"/>
        <v>256.63499999999999</v>
      </c>
      <c r="AO41" s="35">
        <f>SUM(AO12,AO18,AO24:AO37)</f>
        <v>2057.61</v>
      </c>
      <c r="AP41" s="35">
        <f>SUM(AP12,AP18,AP24:AP37)</f>
        <v>384.42</v>
      </c>
      <c r="AQ41" s="35">
        <f t="shared" si="2"/>
        <v>2442.0300000000002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17.600000000000001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2021-03-02T17:00:26Z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