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F0D43FA9-E530-4927-BE5E-20343FD6034A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<sst xmlns="http://schemas.openxmlformats.org/spreadsheetml/2006/main" count="381" uniqueCount="69">
  <si>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</si>
  <si>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</si>
  <si>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</si>
  <si>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</si>
  <si>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</si>
  <si>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</si>
  <si>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</si>
  <si>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</si>
  <si>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</si>
  <si>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</si>
  <si>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</si>
  <si>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</si>
  <si>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</si>
  <si>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</si>
  <si>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</si>
  <si>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</si>
  <si>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</si>
  <si>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</si>
  <si>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</si>
  <si>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</si>
  <si>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</si>
  <si>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</si>
  <si>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</si>
  <si>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</si>
  <si>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</si>
  <si>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</si>
  <si>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</si>
  <si>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</si>
  <si>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</si>
  <si>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</si>
  <si>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</si>
  <si>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</si>
  <si>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</si>
  <si>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</si>
  <si>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</si>
  <si>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</si>
  <si>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</si>
  <si>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</si>
  <si>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</si>
  <si>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</si>
  <si>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</si>
  <si>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</si>
  <si>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</si>
  <si>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</si>
  <si>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</si>
  <si>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</si>
  <si>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</si>
  <si>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</si>
  <si>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</si>
  <si>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</si>
  <si>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</si>
  <si>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</si>
  <si>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</si>
  <si>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</si>
  <si>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</si>
  <si>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</si>
  <si>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</si>
  <si>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</si>
  <si>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</si>
  <si>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</si>
  <si>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</si>
  <si>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</si>
  <si>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</si>
  <si>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</si>
  <si>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</si>
  <si>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</si>
  <si>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Callao, 02 de enero del 2022</t>
  </si>
  <si>
    <t xml:space="preserve">        Fecha  : 01/01/2023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</si>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</sst>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1" zoomScale="23" zoomScaleNormal="23" workbookViewId="0">
      <selection activeCell="Y26" sqref="Y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2780</v>
      </c>
      <c r="F12" s="25">
        <v>212</v>
      </c>
      <c r="G12" s="25">
        <v>6510.1750000000002</v>
      </c>
      <c r="H12" s="25">
        <v>346.23</v>
      </c>
      <c r="I12" s="25">
        <v>238.89</v>
      </c>
      <c r="J12" s="25">
        <v>216.69</v>
      </c>
      <c r="K12" s="25">
        <v>175.95</v>
      </c>
      <c r="L12" s="25">
        <v>36.270000000000003</v>
      </c>
      <c r="M12" s="25">
        <v>0</v>
      </c>
      <c r="N12" s="25">
        <v>0</v>
      </c>
      <c r="O12" s="25">
        <v>0</v>
      </c>
      <c r="P12" s="25">
        <v>0</v>
      </c>
      <c r="Q12" s="25">
        <v>240</v>
      </c>
      <c r="R12" s="25">
        <v>0</v>
      </c>
      <c r="S12" s="25">
        <v>0</v>
      </c>
      <c r="T12" s="25">
        <v>0</v>
      </c>
      <c r="U12" s="25">
        <v>290</v>
      </c>
      <c r="V12" s="25">
        <v>95</v>
      </c>
      <c r="W12" s="25">
        <v>200.185</v>
      </c>
      <c r="X12" s="25">
        <v>0</v>
      </c>
      <c r="Y12" s="25">
        <v>1360.2549999999997</v>
      </c>
      <c r="Z12" s="25">
        <v>416.54500000000002</v>
      </c>
      <c r="AA12" s="25">
        <v>1245.1804972055986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13040.635497205596</v>
      </c>
      <c r="AP12" s="25">
        <f>SUMIF($C$11:$AN$11,"I.Mad",C12:AN12)</f>
        <v>1322.7350000000001</v>
      </c>
      <c r="AQ12" s="25">
        <f>SUM(AO12:AP12)</f>
        <v>14363.370497205597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17</v>
      </c>
      <c r="F13" s="25">
        <v>6</v>
      </c>
      <c r="G13" s="25">
        <v>57</v>
      </c>
      <c r="H13" s="25">
        <v>19</v>
      </c>
      <c r="I13" s="25">
        <v>3</v>
      </c>
      <c r="J13" s="25">
        <v>12</v>
      </c>
      <c r="K13" s="25">
        <v>3</v>
      </c>
      <c r="L13" s="25">
        <v>2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</v>
      </c>
      <c r="R13" s="25" t="s">
        <v>33</v>
      </c>
      <c r="S13" s="25" t="s">
        <v>33</v>
      </c>
      <c r="T13" s="25" t="s">
        <v>33</v>
      </c>
      <c r="U13" s="25">
        <v>6</v>
      </c>
      <c r="V13" s="25">
        <v>4</v>
      </c>
      <c r="W13" s="25">
        <v>7</v>
      </c>
      <c r="X13" s="25" t="s">
        <v>33</v>
      </c>
      <c r="Y13" s="25">
        <v>42</v>
      </c>
      <c r="Z13" s="25">
        <v>11</v>
      </c>
      <c r="AA13" s="25">
        <v>5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142</v>
      </c>
      <c r="AP13" s="25">
        <f>SUMIF($C$11:$AN$11,"I.Mad",C13:AN13)</f>
        <v>54</v>
      </c>
      <c r="AQ13" s="25">
        <f>SUM(AO13:AP13)</f>
        <v>196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68</v>
      </c>
      <c r="F14" s="25" t="s">
        <v>68</v>
      </c>
      <c r="G14" s="25">
        <v>3</v>
      </c>
      <c r="H14" s="25" t="s">
        <v>68</v>
      </c>
      <c r="I14" s="25">
        <v>1</v>
      </c>
      <c r="J14" s="25">
        <v>6</v>
      </c>
      <c r="K14" s="25" t="s">
        <v>68</v>
      </c>
      <c r="L14" s="25" t="s">
        <v>68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68</v>
      </c>
      <c r="R14" s="25" t="s">
        <v>33</v>
      </c>
      <c r="S14" s="25" t="s">
        <v>33</v>
      </c>
      <c r="T14" s="25" t="s">
        <v>33</v>
      </c>
      <c r="U14" s="25">
        <v>4</v>
      </c>
      <c r="V14" s="25" t="s">
        <v>68</v>
      </c>
      <c r="W14" s="25">
        <v>5</v>
      </c>
      <c r="X14" s="25" t="s">
        <v>33</v>
      </c>
      <c r="Y14" s="25" t="s">
        <v>68</v>
      </c>
      <c r="Z14" s="25" t="s">
        <v>68</v>
      </c>
      <c r="AA14" s="25">
        <v>2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15</v>
      </c>
      <c r="AP14" s="25">
        <f>SUMIF($C$11:$AN$11,"I.Mad",C14:AN14)</f>
        <v>6</v>
      </c>
      <c r="AQ14" s="25">
        <f>SUM(AO14:AP14)</f>
        <v>21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50.929456768374202</v>
      </c>
      <c r="H15" s="25" t="s">
        <v>33</v>
      </c>
      <c r="I15" s="25">
        <v>1.5789473684210524</v>
      </c>
      <c r="J15" s="25">
        <v>5.8763234530292401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29.485587099012228</v>
      </c>
      <c r="V15" s="25" t="s">
        <v>33</v>
      </c>
      <c r="W15" s="30">
        <v>30.016866811410438</v>
      </c>
      <c r="X15" s="25" t="s">
        <v>33</v>
      </c>
      <c r="Y15" s="25" t="s">
        <v>33</v>
      </c>
      <c r="Z15" s="25" t="s">
        <v>33</v>
      </c>
      <c r="AA15" s="25">
        <v>19.983829182143843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</v>
      </c>
      <c r="H16" s="30" t="s">
        <v>33</v>
      </c>
      <c r="I16" s="30">
        <v>13</v>
      </c>
      <c r="J16" s="30">
        <v>13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12</v>
      </c>
      <c r="V16" s="30" t="s">
        <v>33</v>
      </c>
      <c r="W16" s="30">
        <v>12</v>
      </c>
      <c r="X16" s="30" t="s">
        <v>33</v>
      </c>
      <c r="Y16" s="30" t="s">
        <v>33</v>
      </c>
      <c r="Z16" s="30" t="s">
        <v>33</v>
      </c>
      <c r="AA16" s="30">
        <v>12.5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30">
        <v>0.38136256821094139</v>
      </c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0.38136256821094139</v>
      </c>
      <c r="AP30" s="25">
        <f t="shared" si="1"/>
        <v>0</v>
      </c>
      <c r="AQ30" s="36">
        <f t="shared" si="2"/>
        <v>0.38136256821094139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>
        <v>2.7631402261906906</v>
      </c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2.7631402261906906</v>
      </c>
      <c r="AP39" s="25">
        <f t="shared" si="1"/>
        <v>0</v>
      </c>
      <c r="AQ39" s="36">
        <f t="shared" si="2"/>
        <v>2.7631402261906906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2780</v>
      </c>
      <c r="F41" s="36">
        <f t="shared" si="3"/>
        <v>212</v>
      </c>
      <c r="G41" s="36">
        <f t="shared" si="3"/>
        <v>6510.1750000000002</v>
      </c>
      <c r="H41" s="36">
        <f t="shared" si="3"/>
        <v>346.23</v>
      </c>
      <c r="I41" s="36">
        <f t="shared" si="3"/>
        <v>238.89</v>
      </c>
      <c r="J41" s="36">
        <f t="shared" si="3"/>
        <v>216.69</v>
      </c>
      <c r="K41" s="36">
        <f t="shared" si="3"/>
        <v>175.95</v>
      </c>
      <c r="L41" s="36">
        <f t="shared" si="3"/>
        <v>36.270000000000003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240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290</v>
      </c>
      <c r="V41" s="36">
        <f t="shared" si="3"/>
        <v>95</v>
      </c>
      <c r="W41" s="36">
        <f t="shared" si="3"/>
        <v>200.185</v>
      </c>
      <c r="X41" s="36">
        <f t="shared" si="3"/>
        <v>0</v>
      </c>
      <c r="Y41" s="36">
        <f t="shared" si="3"/>
        <v>1360.2549999999997</v>
      </c>
      <c r="Z41" s="36">
        <f t="shared" si="3"/>
        <v>416.54500000000002</v>
      </c>
      <c r="AA41" s="36">
        <f t="shared" si="3"/>
        <v>1248.3250000000003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13041.016859773807</v>
      </c>
      <c r="AP41" s="36">
        <f>SUM(AP12,AP18,AP24:AP37)</f>
        <v>1322.7350000000001</v>
      </c>
      <c r="AQ41" s="36">
        <f t="shared" si="2"/>
        <v>14363.751859773807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17.100000000000001</v>
      </c>
      <c r="H42" s="30"/>
      <c r="I42" s="30">
        <v>20.2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2023-01-04T22:32:02Z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