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<sst xmlns="http://schemas.openxmlformats.org/spreadsheetml/2006/main" count="362" uniqueCount="71">
  <si>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</si>
  <si>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</si>
  <si>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</si>
  <si>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</si>
  <si>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</si>
  <si>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</si>
  <si>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</si>
  <si>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</si>
  <si>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</si>
  <si>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</si>
  <si>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</si>
  <si>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</si>
  <si>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</si>
  <si>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</si>
  <si>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</si>
  <si>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</si>
  <si>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</si>
  <si>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</si>
  <si>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</si>
  <si>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</si>
  <si>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</si>
  <si>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</si>
  <si>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</si>
  <si>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</si>
  <si>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</si>
  <si>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</si>
  <si>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</si>
  <si>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</si>
  <si>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</si>
  <si>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</si>
  <si>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</si>
  <si>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</si>
  <si>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</si>
  <si>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</si>
  <si>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</si>
  <si>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</si>
  <si>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</si>
  <si>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</si>
  <si>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</si>
  <si>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</si>
  <si>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</si>
  <si>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</si>
  <si>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</si>
  <si>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</si>
  <si>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</si>
  <si>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</si>
  <si>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</si>
  <si>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</si>
  <si>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</si>
  <si>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</si>
  <si>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</si>
  <si>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</si>
  <si>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</si>
  <si>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</si>
  <si>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</si>
  <si>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</si>
  <si>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</si>
  <si>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</si>
  <si>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</si>
  <si>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</si>
  <si>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</si>
  <si>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</si>
  <si>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PSENESIO</t>
  </si>
  <si>
    <t>GCQ/jsr</t>
  </si>
  <si>
    <t>MALAGUA</t>
  </si>
  <si>
    <t>BAGRE</t>
  </si>
  <si>
    <t xml:space="preserve">        Fecha  : 30/05/2019</t>
  </si>
  <si>
    <t>Callao, 31 de mayo del 2019</t>
  </si>
  <si>
    <t>11.5-15.0</t>
  </si>
  <si>
    <t>S/M</t>
  </si>
  <si>
    <t>11,5 Y 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</si>
</sst>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  <font>
      <sz val="3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0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6" fillId="0" borderId="0" xfId="0" applyFont="1"/>
    <xf numFmtId="167" fontId="23" fillId="0" borderId="1" xfId="0" applyNumberFormat="1" applyFont="1" applyFill="1" applyBorder="1" applyAlignment="1">
      <alignment horizontal="center"/>
    </xf>
    <xf numFmtId="167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7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7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35" fillId="0" borderId="0" xfId="0" applyFont="1"/>
    <xf numFmtId="0" fontId="36" fillId="0" borderId="0" xfId="0" applyFont="1"/>
    <xf numFmtId="1" fontId="32" fillId="0" borderId="0" xfId="0" applyNumberFormat="1" applyFont="1"/>
    <xf numFmtId="0" fontId="28" fillId="0" borderId="0" xfId="0" applyFont="1" applyBorder="1"/>
    <xf numFmtId="168" fontId="23" fillId="0" borderId="5" xfId="0" applyNumberFormat="1" applyFont="1" applyBorder="1" applyAlignment="1">
      <alignment horizontal="center"/>
    </xf>
    <xf numFmtId="1" fontId="12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167" fontId="44" fillId="0" borderId="1" xfId="0" quotePrefix="1" applyNumberFormat="1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3" zoomScaleNormal="23" workbookViewId="0">
      <selection activeCell="V26" sqref="V26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6.28515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3" t="s">
        <v>59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4" t="s">
        <v>38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35</v>
      </c>
      <c r="AN6" s="125"/>
      <c r="AO6" s="125"/>
      <c r="AP6" s="125"/>
      <c r="AQ6" s="125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6"/>
      <c r="AP7" s="126"/>
      <c r="AQ7" s="126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66</v>
      </c>
      <c r="AP8" s="125"/>
      <c r="AQ8" s="125"/>
    </row>
    <row r="9" spans="2:48" ht="27.75" x14ac:dyDescent="0.4">
      <c r="B9" s="14" t="s">
        <v>2</v>
      </c>
      <c r="C9" s="112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8" t="s">
        <v>4</v>
      </c>
      <c r="D10" s="117"/>
      <c r="E10" s="129" t="s">
        <v>58</v>
      </c>
      <c r="F10" s="130"/>
      <c r="G10" s="119" t="s">
        <v>5</v>
      </c>
      <c r="H10" s="120"/>
      <c r="I10" s="122" t="s">
        <v>43</v>
      </c>
      <c r="J10" s="122"/>
      <c r="K10" s="122" t="s">
        <v>6</v>
      </c>
      <c r="L10" s="122"/>
      <c r="M10" s="118" t="s">
        <v>7</v>
      </c>
      <c r="N10" s="121"/>
      <c r="O10" s="118" t="s">
        <v>8</v>
      </c>
      <c r="P10" s="121"/>
      <c r="Q10" s="119" t="s">
        <v>9</v>
      </c>
      <c r="R10" s="120"/>
      <c r="S10" s="119" t="s">
        <v>10</v>
      </c>
      <c r="T10" s="120"/>
      <c r="U10" s="119" t="s">
        <v>11</v>
      </c>
      <c r="V10" s="120"/>
      <c r="W10" s="119" t="s">
        <v>50</v>
      </c>
      <c r="X10" s="120"/>
      <c r="Y10" s="118" t="s">
        <v>44</v>
      </c>
      <c r="Z10" s="117"/>
      <c r="AA10" s="118" t="s">
        <v>36</v>
      </c>
      <c r="AB10" s="117"/>
      <c r="AC10" s="118" t="s">
        <v>12</v>
      </c>
      <c r="AD10" s="117"/>
      <c r="AE10" s="116" t="s">
        <v>52</v>
      </c>
      <c r="AF10" s="117"/>
      <c r="AG10" s="116" t="s">
        <v>45</v>
      </c>
      <c r="AH10" s="117"/>
      <c r="AI10" s="116" t="s">
        <v>46</v>
      </c>
      <c r="AJ10" s="117"/>
      <c r="AK10" s="116" t="s">
        <v>47</v>
      </c>
      <c r="AL10" s="117"/>
      <c r="AM10" s="116" t="s">
        <v>48</v>
      </c>
      <c r="AN10" s="117"/>
      <c r="AO10" s="127" t="s">
        <v>13</v>
      </c>
      <c r="AP10" s="128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2104</v>
      </c>
      <c r="F12" s="49">
        <v>0</v>
      </c>
      <c r="G12" s="49">
        <v>3059.5585245923285</v>
      </c>
      <c r="H12" s="49">
        <v>3695.01</v>
      </c>
      <c r="I12" s="49">
        <v>8898.61</v>
      </c>
      <c r="J12" s="49">
        <v>7434.14</v>
      </c>
      <c r="K12" s="49">
        <v>682.28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1210.4970000000001</v>
      </c>
      <c r="R12" s="49">
        <v>0</v>
      </c>
      <c r="S12" s="49">
        <v>890</v>
      </c>
      <c r="T12" s="49">
        <v>0</v>
      </c>
      <c r="U12" s="49">
        <v>750</v>
      </c>
      <c r="V12" s="49">
        <v>140</v>
      </c>
      <c r="W12" s="49">
        <v>300</v>
      </c>
      <c r="X12" s="49">
        <v>0</v>
      </c>
      <c r="Y12" s="49">
        <v>3082.4457000000002</v>
      </c>
      <c r="Z12" s="49">
        <v>826.18230000000005</v>
      </c>
      <c r="AA12" s="49">
        <v>816.81054520358873</v>
      </c>
      <c r="AB12" s="49">
        <v>0</v>
      </c>
      <c r="AC12" s="49">
        <v>7160.9750000000004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28955.176769795922</v>
      </c>
      <c r="AP12" s="50">
        <f>SUMIF($C$11:$AN$11,"I.Mad",C12:AN12)</f>
        <v>12095.332300000002</v>
      </c>
      <c r="AQ12" s="50">
        <f>SUM(AO12:AP12)</f>
        <v>41050.509069795924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>
        <v>16</v>
      </c>
      <c r="F13" s="51" t="s">
        <v>19</v>
      </c>
      <c r="G13" s="51">
        <v>15</v>
      </c>
      <c r="H13" s="51">
        <v>76</v>
      </c>
      <c r="I13" s="51">
        <v>79</v>
      </c>
      <c r="J13" s="51">
        <v>129</v>
      </c>
      <c r="K13" s="51">
        <v>2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14</v>
      </c>
      <c r="R13" s="51" t="s">
        <v>19</v>
      </c>
      <c r="S13" s="51">
        <v>3</v>
      </c>
      <c r="T13" s="51" t="s">
        <v>19</v>
      </c>
      <c r="U13" s="51">
        <v>6</v>
      </c>
      <c r="V13" s="51">
        <v>4</v>
      </c>
      <c r="W13" s="51">
        <v>5</v>
      </c>
      <c r="X13" s="51" t="s">
        <v>19</v>
      </c>
      <c r="Y13" s="49">
        <v>56</v>
      </c>
      <c r="Z13" s="49">
        <v>15</v>
      </c>
      <c r="AA13" s="51">
        <v>11</v>
      </c>
      <c r="AB13" s="51" t="s">
        <v>19</v>
      </c>
      <c r="AC13" s="51">
        <v>29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236</v>
      </c>
      <c r="AP13" s="50">
        <f>SUMIF($C$11:$AN$11,"I.Mad",C13:AN13)</f>
        <v>224</v>
      </c>
      <c r="AQ13" s="50">
        <f>SUM(AO13:AP13)</f>
        <v>460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>
        <v>3</v>
      </c>
      <c r="F14" s="51" t="s">
        <v>19</v>
      </c>
      <c r="G14" s="51">
        <v>8</v>
      </c>
      <c r="H14" s="51">
        <v>15</v>
      </c>
      <c r="I14" s="51">
        <v>12</v>
      </c>
      <c r="J14" s="51">
        <v>8</v>
      </c>
      <c r="K14" s="51" t="s">
        <v>69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6</v>
      </c>
      <c r="R14" s="51" t="s">
        <v>19</v>
      </c>
      <c r="S14" s="51">
        <v>2</v>
      </c>
      <c r="T14" s="51" t="s">
        <v>19</v>
      </c>
      <c r="U14" s="51">
        <v>5</v>
      </c>
      <c r="V14" s="51">
        <v>1</v>
      </c>
      <c r="W14" s="51">
        <v>3</v>
      </c>
      <c r="X14" s="51" t="s">
        <v>19</v>
      </c>
      <c r="Y14" s="49">
        <v>11</v>
      </c>
      <c r="Z14" s="49">
        <v>1</v>
      </c>
      <c r="AA14" s="51">
        <v>5</v>
      </c>
      <c r="AB14" s="51" t="s">
        <v>19</v>
      </c>
      <c r="AC14" s="51">
        <v>10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65</v>
      </c>
      <c r="AP14" s="50">
        <f>SUMIF($C$11:$AN$11,"I.Mad",C14:AN14)</f>
        <v>25</v>
      </c>
      <c r="AQ14" s="50">
        <f>SUM(AO14:AP14)</f>
        <v>90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>
        <v>41.660118472804221</v>
      </c>
      <c r="F15" s="51" t="s">
        <v>19</v>
      </c>
      <c r="G15" s="51">
        <v>33.811093616216837</v>
      </c>
      <c r="H15" s="51">
        <v>54.915979460281108</v>
      </c>
      <c r="I15" s="51">
        <v>22.505529260943547</v>
      </c>
      <c r="J15" s="51">
        <v>0.42154193022450231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12.417295416841371</v>
      </c>
      <c r="R15" s="51" t="s">
        <v>19</v>
      </c>
      <c r="S15" s="51">
        <v>13.020750913124109</v>
      </c>
      <c r="T15" s="51" t="s">
        <v>19</v>
      </c>
      <c r="U15" s="51">
        <v>16.803496949031917</v>
      </c>
      <c r="V15" s="51">
        <v>5.2380952380952372</v>
      </c>
      <c r="W15" s="51">
        <v>1.0478467632818336</v>
      </c>
      <c r="X15" s="51" t="s">
        <v>19</v>
      </c>
      <c r="Y15" s="49">
        <v>2.3784190000000001</v>
      </c>
      <c r="Z15" s="49">
        <v>7.0588240000000004</v>
      </c>
      <c r="AA15" s="51">
        <v>9.6060476791586531</v>
      </c>
      <c r="AB15" s="51" t="s">
        <v>19</v>
      </c>
      <c r="AC15" s="51">
        <v>25.205654869812928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>
        <v>11.5</v>
      </c>
      <c r="F16" s="56" t="s">
        <v>19</v>
      </c>
      <c r="G16" s="56">
        <v>12</v>
      </c>
      <c r="H16" s="56">
        <v>12</v>
      </c>
      <c r="I16" s="56" t="s">
        <v>68</v>
      </c>
      <c r="J16" s="56">
        <v>14.5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</v>
      </c>
      <c r="R16" s="56" t="s">
        <v>19</v>
      </c>
      <c r="S16" s="56">
        <v>14.5</v>
      </c>
      <c r="T16" s="56" t="s">
        <v>19</v>
      </c>
      <c r="U16" s="56">
        <v>13</v>
      </c>
      <c r="V16" s="56">
        <v>13</v>
      </c>
      <c r="W16" s="56">
        <v>13</v>
      </c>
      <c r="X16" s="56" t="s">
        <v>19</v>
      </c>
      <c r="Y16" s="115">
        <v>13</v>
      </c>
      <c r="Z16" s="56">
        <v>13</v>
      </c>
      <c r="AA16" s="56">
        <v>13</v>
      </c>
      <c r="AB16" s="56" t="s">
        <v>19</v>
      </c>
      <c r="AC16" s="115" t="s">
        <v>70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69">
        <v>32.11</v>
      </c>
      <c r="J25" s="69">
        <v>2.1</v>
      </c>
      <c r="K25" s="53"/>
      <c r="L25" s="53"/>
      <c r="M25" s="53"/>
      <c r="N25" s="53"/>
      <c r="O25" s="53"/>
      <c r="P25" s="53"/>
      <c r="Q25" s="69">
        <v>4.5</v>
      </c>
      <c r="R25" s="53"/>
      <c r="S25" s="53"/>
      <c r="T25" s="53"/>
      <c r="U25" s="53"/>
      <c r="V25" s="53"/>
      <c r="W25" s="53"/>
      <c r="X25" s="53"/>
      <c r="Y25" s="53">
        <v>14.13432686</v>
      </c>
      <c r="Z25" s="69">
        <v>6.0709220000000001E-2</v>
      </c>
      <c r="AA25" s="69">
        <v>0.89</v>
      </c>
      <c r="AB25" s="53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51.634326860000002</v>
      </c>
      <c r="AP25" s="50">
        <f t="shared" si="1"/>
        <v>2.1607092200000002</v>
      </c>
      <c r="AQ25" s="53">
        <f>SUM(AO25:AP25)</f>
        <v>53.795036080000003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53"/>
      <c r="Z30" s="109"/>
      <c r="AA30" s="53"/>
      <c r="AB30" s="53"/>
      <c r="AC30" s="53">
        <v>17.024999999999999</v>
      </c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17.024999999999999</v>
      </c>
      <c r="AP30" s="50">
        <f t="shared" si="1"/>
        <v>0</v>
      </c>
      <c r="AQ30" s="53">
        <f t="shared" si="2"/>
        <v>17.024999999999999</v>
      </c>
      <c r="AT30" s="19"/>
      <c r="AU30" s="19"/>
      <c r="AV30" s="19"/>
    </row>
    <row r="31" spans="2:48" ht="50.25" customHeight="1" x14ac:dyDescent="0.55000000000000004">
      <c r="B31" s="79" t="s">
        <v>65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62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64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2104</v>
      </c>
      <c r="F41" s="53">
        <f t="shared" si="5"/>
        <v>0</v>
      </c>
      <c r="G41" s="53">
        <f t="shared" si="5"/>
        <v>3059.5585245923285</v>
      </c>
      <c r="H41" s="53">
        <f t="shared" si="5"/>
        <v>3695.01</v>
      </c>
      <c r="I41" s="53">
        <f t="shared" si="5"/>
        <v>8930.7200000000012</v>
      </c>
      <c r="J41" s="53">
        <f t="shared" si="5"/>
        <v>7436.2400000000007</v>
      </c>
      <c r="K41" s="53">
        <f t="shared" si="5"/>
        <v>682.28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1214.9970000000001</v>
      </c>
      <c r="R41" s="53">
        <f t="shared" si="5"/>
        <v>0</v>
      </c>
      <c r="S41" s="53">
        <f t="shared" si="5"/>
        <v>890</v>
      </c>
      <c r="T41" s="53">
        <f t="shared" si="5"/>
        <v>0</v>
      </c>
      <c r="U41" s="53">
        <f t="shared" si="5"/>
        <v>750</v>
      </c>
      <c r="V41" s="53">
        <f t="shared" si="5"/>
        <v>140</v>
      </c>
      <c r="W41" s="53">
        <f t="shared" si="5"/>
        <v>300</v>
      </c>
      <c r="X41" s="53">
        <f t="shared" si="5"/>
        <v>0</v>
      </c>
      <c r="Y41" s="53" t="e">
        <f>+SUM(Y24:Y40,Y18,#REF!)</f>
        <v>#REF!</v>
      </c>
      <c r="Z41" s="53" t="e">
        <f>+SUM(Z24:Z40,Z18,#REF!)</f>
        <v>#REF!</v>
      </c>
      <c r="AA41" s="53">
        <f t="shared" si="5"/>
        <v>817.70054520358872</v>
      </c>
      <c r="AB41" s="53">
        <f t="shared" si="5"/>
        <v>0</v>
      </c>
      <c r="AC41" s="53">
        <f>+SUM(AC24:AC40,AC18,AC12)</f>
        <v>7178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29023.836096655923</v>
      </c>
      <c r="AP41" s="53">
        <f>SUM(AP12,AP18,AP24:AP37)</f>
        <v>12097.493009220001</v>
      </c>
      <c r="AQ41" s="53">
        <f>SUM(AO41:AP41)</f>
        <v>41121.329105875921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17.399999999999999</v>
      </c>
      <c r="H42" s="55"/>
      <c r="I42" s="55">
        <v>19.7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16.100000000000001</v>
      </c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14" t="s">
        <v>63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5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2019-05-31T20:04:36Z</dcterms:modified>
</cp:coreProperties>
</file>