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<sst xmlns="http://schemas.openxmlformats.org/spreadsheetml/2006/main" count="365" uniqueCount="70">
  <si>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</si>
  <si>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</si>
  <si>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</si>
  <si>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</si>
  <si>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</si>
  <si>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</si>
  <si>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</si>
  <si>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</si>
  <si>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</si>
  <si>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</si>
  <si>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</si>
  <si>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</si>
  <si>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</si>
  <si>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</si>
  <si>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</si>
  <si>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</si>
  <si>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</si>
  <si>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</si>
  <si>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</si>
  <si>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</si>
  <si>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</si>
  <si>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</si>
  <si>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</si>
  <si>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</si>
  <si>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</si>
  <si>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</si>
  <si>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</si>
  <si>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</si>
  <si>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</si>
  <si>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</si>
  <si>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</si>
  <si>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</si>
  <si>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</si>
  <si>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</si>
  <si>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</si>
  <si>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</si>
  <si>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</si>
  <si>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</si>
  <si>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</si>
  <si>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</si>
  <si>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</si>
  <si>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</si>
  <si>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</si>
  <si>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</si>
  <si>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</si>
  <si>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</si>
  <si>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</si>
  <si>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</si>
  <si>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</si>
  <si>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</si>
  <si>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</si>
  <si>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</si>
  <si>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</si>
  <si>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</si>
  <si>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</si>
  <si>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</si>
  <si>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</si>
  <si>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</si>
  <si>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</si>
  <si>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</si>
  <si>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</si>
  <si>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</si>
  <si>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MALAGUA</t>
  </si>
  <si>
    <t>BAGRE</t>
  </si>
  <si>
    <t>GCQ/due</t>
  </si>
  <si>
    <t>Puerto cerrado por oleaje anómalo</t>
  </si>
  <si>
    <t>FALSO VOLADOR</t>
  </si>
  <si>
    <t>S/M</t>
  </si>
  <si>
    <t xml:space="preserve">        Fecha  : 25/06/2019</t>
  </si>
  <si>
    <t>Callao, 26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</si>
</sst>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V1" zoomScale="26" zoomScaleNormal="26" workbookViewId="0">
      <selection activeCell="AD27" sqref="AD2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5.42578125" style="2" customWidth="1"/>
    <col min="10" max="10" width="26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28.7109375" style="2" customWidth="1"/>
    <col min="28" max="28" width="27.5703125" style="2" customWidth="1"/>
    <col min="29" max="29" width="29.7109375" style="2" customWidth="1"/>
    <col min="30" max="30" width="30.5703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0" t="s">
        <v>59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1" t="s">
        <v>38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35</v>
      </c>
      <c r="AN6" s="122"/>
      <c r="AO6" s="122"/>
      <c r="AP6" s="122"/>
      <c r="AQ6" s="122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3"/>
      <c r="AP7" s="123"/>
      <c r="AQ7" s="123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68</v>
      </c>
      <c r="AP8" s="122"/>
      <c r="AQ8" s="122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4"/>
      <c r="E10" s="126" t="s">
        <v>58</v>
      </c>
      <c r="F10" s="127"/>
      <c r="G10" s="116" t="s">
        <v>5</v>
      </c>
      <c r="H10" s="117"/>
      <c r="I10" s="119" t="s">
        <v>43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50</v>
      </c>
      <c r="X10" s="117"/>
      <c r="Y10" s="115" t="s">
        <v>44</v>
      </c>
      <c r="Z10" s="114"/>
      <c r="AA10" s="115" t="s">
        <v>36</v>
      </c>
      <c r="AB10" s="114"/>
      <c r="AC10" s="115" t="s">
        <v>12</v>
      </c>
      <c r="AD10" s="114"/>
      <c r="AE10" s="113" t="s">
        <v>52</v>
      </c>
      <c r="AF10" s="114"/>
      <c r="AG10" s="113" t="s">
        <v>45</v>
      </c>
      <c r="AH10" s="114"/>
      <c r="AI10" s="113" t="s">
        <v>46</v>
      </c>
      <c r="AJ10" s="114"/>
      <c r="AK10" s="113" t="s">
        <v>47</v>
      </c>
      <c r="AL10" s="114"/>
      <c r="AM10" s="113" t="s">
        <v>48</v>
      </c>
      <c r="AN10" s="114"/>
      <c r="AO10" s="124" t="s">
        <v>13</v>
      </c>
      <c r="AP10" s="125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2702</v>
      </c>
      <c r="F12" s="49">
        <v>0</v>
      </c>
      <c r="G12" s="49">
        <v>8827.3649999999998</v>
      </c>
      <c r="H12" s="49">
        <v>629.80999999999995</v>
      </c>
      <c r="I12" s="49">
        <v>2912.62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72</v>
      </c>
      <c r="Z12" s="49">
        <v>0</v>
      </c>
      <c r="AA12" s="49">
        <v>2350</v>
      </c>
      <c r="AB12" s="49">
        <v>0</v>
      </c>
      <c r="AC12" s="49">
        <v>4325</v>
      </c>
      <c r="AD12" s="49">
        <v>0</v>
      </c>
      <c r="AE12" s="49">
        <v>108.34</v>
      </c>
      <c r="AF12" s="49">
        <v>0</v>
      </c>
      <c r="AG12" s="49">
        <v>211.10499999999999</v>
      </c>
      <c r="AH12" s="49">
        <v>9.59</v>
      </c>
      <c r="AI12" s="49">
        <v>0</v>
      </c>
      <c r="AJ12" s="49">
        <v>0</v>
      </c>
      <c r="AK12" s="49">
        <v>646.67999999999995</v>
      </c>
      <c r="AL12" s="49">
        <v>11.84</v>
      </c>
      <c r="AM12" s="49">
        <v>982.88000000000011</v>
      </c>
      <c r="AN12" s="49">
        <v>747.82500000000005</v>
      </c>
      <c r="AO12" s="50">
        <f>SUMIF($C$11:$AN$11,"Ind*",C12:AN12)</f>
        <v>23137.99</v>
      </c>
      <c r="AP12" s="50">
        <f>SUMIF($C$11:$AN$11,"I.Mad",C12:AN12)</f>
        <v>1399.0650000000001</v>
      </c>
      <c r="AQ12" s="50">
        <f>SUM(AO12:AP12)</f>
        <v>24537.055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14</v>
      </c>
      <c r="F13" s="51" t="s">
        <v>19</v>
      </c>
      <c r="G13" s="51">
        <v>47</v>
      </c>
      <c r="H13" s="51">
        <v>19</v>
      </c>
      <c r="I13" s="51">
        <v>10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>
        <v>4</v>
      </c>
      <c r="Z13" s="51" t="s">
        <v>19</v>
      </c>
      <c r="AA13" s="51">
        <v>10</v>
      </c>
      <c r="AB13" s="51" t="s">
        <v>19</v>
      </c>
      <c r="AC13" s="51">
        <v>33</v>
      </c>
      <c r="AD13" s="51" t="s">
        <v>19</v>
      </c>
      <c r="AE13" s="51">
        <v>3</v>
      </c>
      <c r="AF13" s="51" t="s">
        <v>19</v>
      </c>
      <c r="AG13" s="51">
        <v>7</v>
      </c>
      <c r="AH13" s="51">
        <v>1</v>
      </c>
      <c r="AI13" s="51" t="s">
        <v>19</v>
      </c>
      <c r="AJ13" s="51" t="s">
        <v>19</v>
      </c>
      <c r="AK13" s="51">
        <v>20</v>
      </c>
      <c r="AL13" s="51">
        <v>1</v>
      </c>
      <c r="AM13" s="51">
        <v>9</v>
      </c>
      <c r="AN13" s="51">
        <v>8</v>
      </c>
      <c r="AO13" s="50">
        <f>SUMIF($C$11:$AN$11,"Ind*",C13:AN13)</f>
        <v>157</v>
      </c>
      <c r="AP13" s="50">
        <f>SUMIF($C$11:$AN$11,"I.Mad",C13:AN13)</f>
        <v>29</v>
      </c>
      <c r="AQ13" s="50">
        <f>SUM(AO13:AP13)</f>
        <v>186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>
        <v>6</v>
      </c>
      <c r="F14" s="51" t="s">
        <v>19</v>
      </c>
      <c r="G14" s="51">
        <v>14</v>
      </c>
      <c r="H14" s="51">
        <v>6</v>
      </c>
      <c r="I14" s="51">
        <v>1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>
        <v>2</v>
      </c>
      <c r="Z14" s="51" t="s">
        <v>19</v>
      </c>
      <c r="AA14" s="51">
        <v>4</v>
      </c>
      <c r="AB14" s="51" t="s">
        <v>19</v>
      </c>
      <c r="AC14" s="51">
        <v>7</v>
      </c>
      <c r="AD14" s="51" t="s">
        <v>19</v>
      </c>
      <c r="AE14" s="51">
        <v>3</v>
      </c>
      <c r="AF14" s="51" t="s">
        <v>19</v>
      </c>
      <c r="AG14" s="51">
        <v>3</v>
      </c>
      <c r="AH14" s="51" t="s">
        <v>67</v>
      </c>
      <c r="AI14" s="51" t="s">
        <v>19</v>
      </c>
      <c r="AJ14" s="51" t="s">
        <v>19</v>
      </c>
      <c r="AK14" s="51">
        <v>6</v>
      </c>
      <c r="AL14" s="51">
        <v>1</v>
      </c>
      <c r="AM14" s="51">
        <v>3</v>
      </c>
      <c r="AN14" s="51">
        <v>2</v>
      </c>
      <c r="AO14" s="50">
        <f>SUMIF($C$11:$AN$11,"Ind*",C14:AN14)</f>
        <v>49</v>
      </c>
      <c r="AP14" s="50">
        <f>SUMIF($C$11:$AN$11,"I.Mad",C14:AN14)</f>
        <v>9</v>
      </c>
      <c r="AQ14" s="50">
        <f>SUM(AO14:AP14)</f>
        <v>58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>
        <v>3.5189466832149341</v>
      </c>
      <c r="F15" s="51" t="s">
        <v>19</v>
      </c>
      <c r="G15" s="51">
        <v>36.324028409157371</v>
      </c>
      <c r="H15" s="51">
        <v>43.491629612129323</v>
      </c>
      <c r="I15" s="51">
        <v>42.105263157894733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>
        <v>0</v>
      </c>
      <c r="Z15" s="51" t="s">
        <v>19</v>
      </c>
      <c r="AA15" s="51">
        <v>81.613880285283003</v>
      </c>
      <c r="AB15" s="51" t="s">
        <v>19</v>
      </c>
      <c r="AC15" s="51">
        <v>62.973826439760828</v>
      </c>
      <c r="AD15" s="51" t="s">
        <v>19</v>
      </c>
      <c r="AE15" s="51">
        <v>85.594693212473871</v>
      </c>
      <c r="AF15" s="51" t="s">
        <v>19</v>
      </c>
      <c r="AG15" s="51">
        <v>71.647454479057743</v>
      </c>
      <c r="AH15" s="51" t="s">
        <v>19</v>
      </c>
      <c r="AI15" s="51" t="s">
        <v>19</v>
      </c>
      <c r="AJ15" s="51" t="s">
        <v>19</v>
      </c>
      <c r="AK15" s="51">
        <v>49.090482014934693</v>
      </c>
      <c r="AL15" s="51">
        <v>57.435897435897445</v>
      </c>
      <c r="AM15" s="51">
        <v>50.410096365592587</v>
      </c>
      <c r="AN15" s="51">
        <v>40.083920703930723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>
        <v>13</v>
      </c>
      <c r="F16" s="56" t="s">
        <v>19</v>
      </c>
      <c r="G16" s="56">
        <v>12</v>
      </c>
      <c r="H16" s="56">
        <v>12</v>
      </c>
      <c r="I16" s="56">
        <v>12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>
        <v>13</v>
      </c>
      <c r="Z16" s="56" t="s">
        <v>19</v>
      </c>
      <c r="AA16" s="56">
        <v>10.5</v>
      </c>
      <c r="AB16" s="56" t="s">
        <v>19</v>
      </c>
      <c r="AC16" s="56">
        <v>11.5</v>
      </c>
      <c r="AD16" s="56" t="s">
        <v>19</v>
      </c>
      <c r="AE16" s="56">
        <v>10</v>
      </c>
      <c r="AF16" s="56" t="s">
        <v>19</v>
      </c>
      <c r="AG16" s="56">
        <v>10.5</v>
      </c>
      <c r="AH16" s="56" t="s">
        <v>19</v>
      </c>
      <c r="AI16" s="56" t="s">
        <v>19</v>
      </c>
      <c r="AJ16" s="56" t="s">
        <v>19</v>
      </c>
      <c r="AK16" s="56">
        <v>12</v>
      </c>
      <c r="AL16" s="56">
        <v>11.5</v>
      </c>
      <c r="AM16" s="56">
        <v>12</v>
      </c>
      <c r="AN16" s="56">
        <v>12.5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/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69">
        <v>0.52</v>
      </c>
      <c r="Z30" s="53"/>
      <c r="AA30" s="53">
        <v>0.27600000000000002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0.79600000000000004</v>
      </c>
      <c r="AP30" s="50">
        <f t="shared" si="1"/>
        <v>0</v>
      </c>
      <c r="AQ30" s="53">
        <f t="shared" si="2"/>
        <v>0.79600000000000004</v>
      </c>
      <c r="AT30" s="19"/>
      <c r="AU30" s="19"/>
      <c r="AV30" s="19"/>
    </row>
    <row r="31" spans="2:48" ht="50.25" customHeight="1" x14ac:dyDescent="0.55000000000000004">
      <c r="B31" s="79" t="s">
        <v>63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66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2702</v>
      </c>
      <c r="F41" s="53">
        <f t="shared" si="5"/>
        <v>0</v>
      </c>
      <c r="G41" s="53">
        <f t="shared" si="5"/>
        <v>8827.3649999999998</v>
      </c>
      <c r="H41" s="53">
        <f t="shared" si="5"/>
        <v>629.80999999999995</v>
      </c>
      <c r="I41" s="53">
        <f t="shared" si="5"/>
        <v>2912.62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72.52</v>
      </c>
      <c r="Z41" s="53">
        <f t="shared" si="5"/>
        <v>0</v>
      </c>
      <c r="AA41" s="53">
        <f t="shared" si="5"/>
        <v>2350.2759999999998</v>
      </c>
      <c r="AB41" s="53">
        <f t="shared" si="5"/>
        <v>0</v>
      </c>
      <c r="AC41" s="53">
        <f>+SUM(AC24:AC40,AC18,AC12)</f>
        <v>4325</v>
      </c>
      <c r="AD41" s="53">
        <f t="shared" si="5"/>
        <v>0</v>
      </c>
      <c r="AE41" s="53">
        <f t="shared" si="5"/>
        <v>108.34</v>
      </c>
      <c r="AF41" s="53">
        <f t="shared" si="5"/>
        <v>0</v>
      </c>
      <c r="AG41" s="53">
        <f t="shared" si="5"/>
        <v>211.10499999999999</v>
      </c>
      <c r="AH41" s="53">
        <f t="shared" si="5"/>
        <v>9.59</v>
      </c>
      <c r="AI41" s="53">
        <f t="shared" si="5"/>
        <v>0</v>
      </c>
      <c r="AJ41" s="53">
        <f t="shared" si="5"/>
        <v>0</v>
      </c>
      <c r="AK41" s="53">
        <f t="shared" si="5"/>
        <v>646.67999999999995</v>
      </c>
      <c r="AL41" s="53">
        <f t="shared" si="5"/>
        <v>11.84</v>
      </c>
      <c r="AM41" s="53">
        <f t="shared" si="5"/>
        <v>982.88000000000011</v>
      </c>
      <c r="AN41" s="53">
        <f t="shared" si="5"/>
        <v>747.82500000000005</v>
      </c>
      <c r="AO41" s="53">
        <f>SUM(AO12,AO18,AO24:AO37)</f>
        <v>23138.786</v>
      </c>
      <c r="AP41" s="53">
        <f>SUM(AP12,AP18,AP24:AP37)</f>
        <v>1399.0650000000001</v>
      </c>
      <c r="AQ41" s="53">
        <f>SUM(AO41:AP41)</f>
        <v>24537.850999999999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16.8</v>
      </c>
      <c r="H42" s="55"/>
      <c r="I42" s="88">
        <v>18.600000000000001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/>
      <c r="AN42" s="55">
        <v>16.3</v>
      </c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 t="s">
        <v>65</v>
      </c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69</v>
      </c>
      <c r="AN46" s="3"/>
    </row>
    <row r="47" spans="2:43" ht="45" x14ac:dyDescent="0.6">
      <c r="B47" s="112" t="s">
        <v>64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2019-06-26T19:47:07Z</dcterms:modified>
</cp:coreProperties>
</file>