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62913" iterateDelta="1E-4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<sst xmlns="http://schemas.openxmlformats.org/spreadsheetml/2006/main" count="363" uniqueCount="70">
  <si>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</si>
  <si>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</si>
  <si>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</si>
  <si>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</si>
  <si>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</si>
  <si>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</si>
  <si>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</si>
  <si>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</si>
  <si>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</si>
  <si>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</si>
  <si>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</si>
  <si>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</si>
  <si>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</si>
  <si>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</si>
  <si>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</si>
  <si>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</si>
  <si>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</si>
  <si>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</si>
  <si>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</si>
  <si>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</si>
  <si>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</si>
  <si>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</si>
  <si>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</si>
  <si>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</si>
  <si>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</si>
  <si>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</si>
  <si>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</si>
  <si>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</si>
  <si>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</si>
  <si>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</si>
  <si>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</si>
  <si>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</si>
  <si>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</si>
  <si>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</si>
  <si>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</si>
  <si>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</si>
  <si>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</si>
  <si>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</si>
  <si>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</si>
  <si>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</si>
  <si>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</si>
  <si>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</si>
  <si>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</si>
  <si>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</si>
  <si>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</si>
  <si>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</si>
  <si>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</si>
  <si>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</si>
  <si>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</si>
  <si>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</si>
  <si>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</si>
  <si>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</si>
  <si>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</si>
  <si>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</si>
  <si>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</si>
  <si>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</si>
  <si>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</si>
  <si>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</si>
  <si>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</si>
  <si>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</si>
  <si>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</si>
  <si>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</si>
  <si>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</si>
  <si>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</si>
  <si>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</si>
  <si>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SM</t>
  </si>
  <si>
    <t>PEJERREY</t>
  </si>
  <si>
    <t xml:space="preserve">        Fecha  : 04/05/2019</t>
  </si>
  <si>
    <t>11.5 y 14.0</t>
  </si>
  <si>
    <t>Callao, 06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</si>
</sst>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167" fontId="41" fillId="0" borderId="1" xfId="0" quotePrefix="1" applyNumberFormat="1" applyFont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Y29" sqref="Y2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4" t="s">
        <v>60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5" t="s">
        <v>38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6" t="s">
        <v>35</v>
      </c>
      <c r="AN6" s="126"/>
      <c r="AO6" s="126"/>
      <c r="AP6" s="126"/>
      <c r="AQ6" s="126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7"/>
      <c r="AP7" s="127"/>
      <c r="AQ7" s="12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6" t="s">
        <v>67</v>
      </c>
      <c r="AP8" s="126"/>
      <c r="AQ8" s="126"/>
    </row>
    <row r="9" spans="2:48" ht="27.75" x14ac:dyDescent="0.4">
      <c r="B9" s="14" t="s">
        <v>2</v>
      </c>
      <c r="C9" s="112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9" t="s">
        <v>4</v>
      </c>
      <c r="D10" s="118"/>
      <c r="E10" s="130" t="s">
        <v>59</v>
      </c>
      <c r="F10" s="131"/>
      <c r="G10" s="120" t="s">
        <v>5</v>
      </c>
      <c r="H10" s="121"/>
      <c r="I10" s="123" t="s">
        <v>43</v>
      </c>
      <c r="J10" s="123"/>
      <c r="K10" s="123" t="s">
        <v>6</v>
      </c>
      <c r="L10" s="123"/>
      <c r="M10" s="119" t="s">
        <v>7</v>
      </c>
      <c r="N10" s="122"/>
      <c r="O10" s="119" t="s">
        <v>8</v>
      </c>
      <c r="P10" s="122"/>
      <c r="Q10" s="120" t="s">
        <v>9</v>
      </c>
      <c r="R10" s="121"/>
      <c r="S10" s="120" t="s">
        <v>10</v>
      </c>
      <c r="T10" s="121"/>
      <c r="U10" s="120" t="s">
        <v>11</v>
      </c>
      <c r="V10" s="121"/>
      <c r="W10" s="120" t="s">
        <v>50</v>
      </c>
      <c r="X10" s="121"/>
      <c r="Y10" s="119" t="s">
        <v>44</v>
      </c>
      <c r="Z10" s="118"/>
      <c r="AA10" s="119" t="s">
        <v>36</v>
      </c>
      <c r="AB10" s="118"/>
      <c r="AC10" s="119" t="s">
        <v>12</v>
      </c>
      <c r="AD10" s="118"/>
      <c r="AE10" s="117" t="s">
        <v>52</v>
      </c>
      <c r="AF10" s="118"/>
      <c r="AG10" s="117" t="s">
        <v>45</v>
      </c>
      <c r="AH10" s="118"/>
      <c r="AI10" s="117" t="s">
        <v>46</v>
      </c>
      <c r="AJ10" s="118"/>
      <c r="AK10" s="117" t="s">
        <v>47</v>
      </c>
      <c r="AL10" s="118"/>
      <c r="AM10" s="117" t="s">
        <v>48</v>
      </c>
      <c r="AN10" s="118"/>
      <c r="AO10" s="128" t="s">
        <v>13</v>
      </c>
      <c r="AP10" s="129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474</v>
      </c>
      <c r="G12" s="49">
        <v>7137.17</v>
      </c>
      <c r="H12" s="49">
        <v>1258.3500000000001</v>
      </c>
      <c r="I12" s="49">
        <v>4882.8999999999996</v>
      </c>
      <c r="J12" s="49">
        <v>1534.34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3128.4250000000002</v>
      </c>
      <c r="R12" s="49">
        <v>0</v>
      </c>
      <c r="S12" s="49">
        <v>3180</v>
      </c>
      <c r="T12" s="49">
        <v>80</v>
      </c>
      <c r="U12" s="49">
        <v>855</v>
      </c>
      <c r="V12" s="49">
        <v>820</v>
      </c>
      <c r="W12" s="49">
        <v>5320</v>
      </c>
      <c r="X12" s="49">
        <v>460</v>
      </c>
      <c r="Y12" s="49">
        <v>6020.1639999999998</v>
      </c>
      <c r="Z12" s="49">
        <v>1130.835</v>
      </c>
      <c r="AA12" s="49">
        <v>532.28455017301042</v>
      </c>
      <c r="AB12" s="49">
        <v>29.912000000000006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31055.943550173011</v>
      </c>
      <c r="AP12" s="50">
        <f>SUMIF($C$11:$AN$11,"I.Mad",C12:AN12)</f>
        <v>5787.4370000000008</v>
      </c>
      <c r="AQ12" s="50">
        <f>SUM(AO12:AP12)</f>
        <v>36843.380550173009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>
        <v>40</v>
      </c>
      <c r="G13" s="51">
        <v>49</v>
      </c>
      <c r="H13" s="51">
        <v>24</v>
      </c>
      <c r="I13" s="51">
        <v>45</v>
      </c>
      <c r="J13" s="51">
        <v>66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28</v>
      </c>
      <c r="R13" s="51" t="s">
        <v>19</v>
      </c>
      <c r="S13" s="51">
        <v>20</v>
      </c>
      <c r="T13" s="51">
        <v>1</v>
      </c>
      <c r="U13" s="51">
        <v>5</v>
      </c>
      <c r="V13" s="51">
        <v>15</v>
      </c>
      <c r="W13" s="51">
        <v>24</v>
      </c>
      <c r="X13" s="51">
        <v>5</v>
      </c>
      <c r="Y13" s="51">
        <v>39</v>
      </c>
      <c r="Z13" s="51">
        <v>16</v>
      </c>
      <c r="AA13" s="51">
        <v>3</v>
      </c>
      <c r="AB13" s="51">
        <v>2</v>
      </c>
      <c r="AC13" s="51" t="s">
        <v>19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213</v>
      </c>
      <c r="AP13" s="50">
        <f>SUMIF($C$11:$AN$11,"I.Mad",C13:AN13)</f>
        <v>169</v>
      </c>
      <c r="AQ13" s="50">
        <f>SUM(AO13:AP13)</f>
        <v>382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>
        <v>3</v>
      </c>
      <c r="G14" s="51">
        <v>17</v>
      </c>
      <c r="H14" s="51">
        <v>4</v>
      </c>
      <c r="I14" s="51">
        <v>9</v>
      </c>
      <c r="J14" s="51">
        <v>13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9</v>
      </c>
      <c r="R14" s="51" t="s">
        <v>19</v>
      </c>
      <c r="S14" s="51">
        <v>5</v>
      </c>
      <c r="T14" s="51" t="s">
        <v>65</v>
      </c>
      <c r="U14" s="51" t="s">
        <v>65</v>
      </c>
      <c r="V14" s="51">
        <v>9</v>
      </c>
      <c r="W14" s="51">
        <v>9</v>
      </c>
      <c r="X14" s="51" t="s">
        <v>65</v>
      </c>
      <c r="Y14" s="51">
        <v>11</v>
      </c>
      <c r="Z14" s="51">
        <v>1</v>
      </c>
      <c r="AA14" s="51">
        <v>2</v>
      </c>
      <c r="AB14" s="51">
        <v>2</v>
      </c>
      <c r="AC14" s="51" t="s">
        <v>19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62</v>
      </c>
      <c r="AP14" s="50">
        <f>SUMIF($C$11:$AN$11,"I.Mad",C14:AN14)</f>
        <v>32</v>
      </c>
      <c r="AQ14" s="50">
        <f>SUM(AO14:AP14)</f>
        <v>94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>
        <v>0</v>
      </c>
      <c r="G15" s="51">
        <v>20.608899049444265</v>
      </c>
      <c r="H15" s="51">
        <v>8.4853737976813193</v>
      </c>
      <c r="I15" s="51">
        <v>0.37202974419892415</v>
      </c>
      <c r="J15" s="51">
        <v>23.550367395046901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6.1337489856701009</v>
      </c>
      <c r="R15" s="51" t="s">
        <v>19</v>
      </c>
      <c r="S15" s="51">
        <v>15.879087380342657</v>
      </c>
      <c r="T15" s="51" t="s">
        <v>19</v>
      </c>
      <c r="U15" s="51" t="s">
        <v>19</v>
      </c>
      <c r="V15" s="51">
        <v>15.709488336353104</v>
      </c>
      <c r="W15" s="51">
        <v>12.911661320708964</v>
      </c>
      <c r="X15" s="51" t="s">
        <v>19</v>
      </c>
      <c r="Y15" s="51">
        <v>14.848599999999999</v>
      </c>
      <c r="Z15" s="51">
        <v>8.743169</v>
      </c>
      <c r="AA15" s="51">
        <v>2.9300332558954802</v>
      </c>
      <c r="AB15" s="51">
        <v>24.2784159877782</v>
      </c>
      <c r="AC15" s="51" t="s">
        <v>19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>
        <v>15.5</v>
      </c>
      <c r="G16" s="56">
        <v>14</v>
      </c>
      <c r="H16" s="56">
        <v>13</v>
      </c>
      <c r="I16" s="56">
        <v>13.5</v>
      </c>
      <c r="J16" s="116" t="s">
        <v>68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>
        <v>13</v>
      </c>
      <c r="T16" s="56" t="s">
        <v>19</v>
      </c>
      <c r="U16" s="56" t="s">
        <v>19</v>
      </c>
      <c r="V16" s="56">
        <v>13</v>
      </c>
      <c r="W16" s="56">
        <v>13.5</v>
      </c>
      <c r="X16" s="56" t="s">
        <v>19</v>
      </c>
      <c r="Y16" s="56">
        <v>13</v>
      </c>
      <c r="Z16" s="56">
        <v>13</v>
      </c>
      <c r="AA16" s="56">
        <v>13</v>
      </c>
      <c r="AB16" s="56">
        <v>12.5</v>
      </c>
      <c r="AC16" s="56" t="s">
        <v>19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>
        <v>1.6</v>
      </c>
      <c r="R25" s="69"/>
      <c r="S25" s="53"/>
      <c r="T25" s="53"/>
      <c r="U25" s="69"/>
      <c r="V25" s="69"/>
      <c r="W25" s="69"/>
      <c r="X25" s="69"/>
      <c r="Y25" s="53">
        <v>32.519655999999998</v>
      </c>
      <c r="Z25" s="53">
        <v>1.165537</v>
      </c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34.119655999999999</v>
      </c>
      <c r="AP25" s="50">
        <f t="shared" si="1"/>
        <v>1.165537</v>
      </c>
      <c r="AQ25" s="53">
        <f>SUM(AO25:AP25)</f>
        <v>35.285193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/>
      <c r="Z30" s="109"/>
      <c r="AA30" s="53">
        <v>7.7154498269896203</v>
      </c>
      <c r="AB30" s="69">
        <v>8.7999999999999995E-2</v>
      </c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7.7154498269896203</v>
      </c>
      <c r="AP30" s="50">
        <f t="shared" si="1"/>
        <v>8.7999999999999995E-2</v>
      </c>
      <c r="AQ30" s="53">
        <f t="shared" si="2"/>
        <v>7.8034498269896204</v>
      </c>
      <c r="AT30" s="19"/>
      <c r="AU30" s="19"/>
      <c r="AV30" s="19"/>
    </row>
    <row r="31" spans="2:48" ht="50.25" customHeight="1" x14ac:dyDescent="0.55000000000000004">
      <c r="B31" s="79" t="s">
        <v>66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56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57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54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64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474</v>
      </c>
      <c r="G41" s="53">
        <f t="shared" si="5"/>
        <v>7137.17</v>
      </c>
      <c r="H41" s="53">
        <f t="shared" si="5"/>
        <v>1258.3500000000001</v>
      </c>
      <c r="I41" s="53">
        <f t="shared" si="5"/>
        <v>4882.8999999999996</v>
      </c>
      <c r="J41" s="53">
        <f t="shared" si="5"/>
        <v>1534.34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3130.0250000000001</v>
      </c>
      <c r="R41" s="53">
        <f t="shared" si="5"/>
        <v>0</v>
      </c>
      <c r="S41" s="53">
        <f t="shared" si="5"/>
        <v>3180</v>
      </c>
      <c r="T41" s="53">
        <f t="shared" si="5"/>
        <v>80</v>
      </c>
      <c r="U41" s="53">
        <f t="shared" si="5"/>
        <v>855</v>
      </c>
      <c r="V41" s="53">
        <f t="shared" si="5"/>
        <v>820</v>
      </c>
      <c r="W41" s="53">
        <f t="shared" si="5"/>
        <v>5320</v>
      </c>
      <c r="X41" s="53">
        <f t="shared" si="5"/>
        <v>460</v>
      </c>
      <c r="Y41" s="53">
        <f t="shared" si="5"/>
        <v>6052.6836560000002</v>
      </c>
      <c r="Z41" s="53">
        <f t="shared" si="5"/>
        <v>1132.0005370000001</v>
      </c>
      <c r="AA41" s="53">
        <f t="shared" si="5"/>
        <v>540</v>
      </c>
      <c r="AB41" s="53">
        <f t="shared" si="5"/>
        <v>30.000000000000007</v>
      </c>
      <c r="AC41" s="53">
        <f>+SUM(AC24:AC40,AC18,AC12)</f>
        <v>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31097.778655999999</v>
      </c>
      <c r="AP41" s="53">
        <f>SUM(AP12,AP18,AP24:AP37)</f>
        <v>5788.6905370000004</v>
      </c>
      <c r="AQ41" s="53">
        <f>SUM(AO41:AP41)</f>
        <v>36886.469192999997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18.600000000000001</v>
      </c>
      <c r="H42" s="55"/>
      <c r="I42" s="55">
        <v>20.100000000000001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58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69</v>
      </c>
      <c r="AN46" s="3"/>
    </row>
    <row r="47" spans="2:43" ht="45" x14ac:dyDescent="0.6">
      <c r="B47" s="114" t="s">
        <v>53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2019-05-06T18:19:37Z</dcterms:modified>
</cp:coreProperties>
</file>