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120" windowWidth="20490" windowHeight="763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<sst xmlns="http://schemas.openxmlformats.org/spreadsheetml/2006/main" count="361" uniqueCount="70">
  <si>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</si>
  <si>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</si>
  <si>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</si>
  <si>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</si>
  <si>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</si>
  <si>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</si>
  <si>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</si>
  <si>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</si>
  <si>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</si>
  <si>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</si>
  <si>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</si>
  <si>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</si>
  <si>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</si>
  <si>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</si>
  <si>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</si>
  <si>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</si>
  <si>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</si>
  <si>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</si>
  <si>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</si>
  <si>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</si>
  <si>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</si>
  <si>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</si>
  <si>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</si>
  <si>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</si>
  <si>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</si>
  <si>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</si>
  <si>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</si>
  <si>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</si>
  <si>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</si>
  <si>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</si>
  <si>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</si>
  <si>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</si>
  <si>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</si>
  <si>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</si>
  <si>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</si>
  <si>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</si>
  <si>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</si>
  <si>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</si>
  <si>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</si>
  <si>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</si>
  <si>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</si>
  <si>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</si>
  <si>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</si>
  <si>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</si>
  <si>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</si>
  <si>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</si>
  <si>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</si>
  <si>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</si>
  <si>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</si>
  <si>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</si>
  <si>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</si>
  <si>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</si>
  <si>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</si>
  <si>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</si>
  <si>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</si>
  <si>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</si>
  <si>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</si>
  <si>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</si>
  <si>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</si>
  <si>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</si>
  <si>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</si>
  <si>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</si>
  <si>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</si>
  <si>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</si>
  <si>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FALSO VOLADOR</t>
  </si>
  <si>
    <t>Callao, 02 de mayo del 2019</t>
  </si>
  <si>
    <t xml:space="preserve">        Fecha  : 01/05/2019</t>
  </si>
  <si>
    <t>PSENESIO</t>
  </si>
  <si>
    <t>S/M</t>
  </si>
  <si>
    <t>11.0y12.0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</si>
</sst>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10" fillId="0" borderId="1" xfId="0" applyFont="1" applyBorder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167" fontId="41" fillId="0" borderId="1" xfId="0" quotePrefix="1" applyNumberFormat="1" applyFont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4" zoomScaleNormal="24" workbookViewId="0">
      <selection activeCell="Z27" sqref="Z27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3.140625" style="2" customWidth="1"/>
    <col min="9" max="9" width="23.5703125" style="2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30.140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0" x14ac:dyDescent="0.4">
      <c r="B2" s="90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23" t="s">
        <v>61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4" t="s">
        <v>39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36</v>
      </c>
      <c r="AN6" s="125"/>
      <c r="AO6" s="125"/>
      <c r="AP6" s="125"/>
      <c r="AQ6" s="125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6"/>
      <c r="AP7" s="126"/>
      <c r="AQ7" s="126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66</v>
      </c>
      <c r="AP8" s="125"/>
      <c r="AQ8" s="125"/>
    </row>
    <row r="9" spans="2:48" ht="27.75" x14ac:dyDescent="0.4">
      <c r="B9" s="14" t="s">
        <v>2</v>
      </c>
      <c r="C9" s="112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8" t="s">
        <v>4</v>
      </c>
      <c r="D10" s="117"/>
      <c r="E10" s="129" t="s">
        <v>60</v>
      </c>
      <c r="F10" s="130"/>
      <c r="G10" s="119" t="s">
        <v>5</v>
      </c>
      <c r="H10" s="120"/>
      <c r="I10" s="122" t="s">
        <v>44</v>
      </c>
      <c r="J10" s="122"/>
      <c r="K10" s="122" t="s">
        <v>6</v>
      </c>
      <c r="L10" s="122"/>
      <c r="M10" s="118" t="s">
        <v>7</v>
      </c>
      <c r="N10" s="121"/>
      <c r="O10" s="118" t="s">
        <v>8</v>
      </c>
      <c r="P10" s="121"/>
      <c r="Q10" s="119" t="s">
        <v>9</v>
      </c>
      <c r="R10" s="120"/>
      <c r="S10" s="119" t="s">
        <v>10</v>
      </c>
      <c r="T10" s="120"/>
      <c r="U10" s="119" t="s">
        <v>11</v>
      </c>
      <c r="V10" s="120"/>
      <c r="W10" s="119" t="s">
        <v>51</v>
      </c>
      <c r="X10" s="120"/>
      <c r="Y10" s="118" t="s">
        <v>45</v>
      </c>
      <c r="Z10" s="117"/>
      <c r="AA10" s="118" t="s">
        <v>37</v>
      </c>
      <c r="AB10" s="117"/>
      <c r="AC10" s="118" t="s">
        <v>12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7" t="s">
        <v>13</v>
      </c>
      <c r="AP10" s="128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1774</v>
      </c>
      <c r="G12" s="49">
        <v>6116.4049999999997</v>
      </c>
      <c r="H12" s="49">
        <v>174.41499999999999</v>
      </c>
      <c r="I12" s="49">
        <v>7537.26</v>
      </c>
      <c r="J12" s="49">
        <v>6448.27</v>
      </c>
      <c r="K12" s="49">
        <v>722.12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3636.5149999999999</v>
      </c>
      <c r="R12" s="49">
        <v>65</v>
      </c>
      <c r="S12" s="49">
        <v>2417.7330000000002</v>
      </c>
      <c r="T12" s="49">
        <v>85</v>
      </c>
      <c r="U12" s="49">
        <v>635</v>
      </c>
      <c r="V12" s="49">
        <v>950</v>
      </c>
      <c r="W12" s="49">
        <v>4740</v>
      </c>
      <c r="X12" s="49">
        <v>0</v>
      </c>
      <c r="Y12" s="49">
        <v>0</v>
      </c>
      <c r="Z12" s="49">
        <v>0</v>
      </c>
      <c r="AA12" s="49">
        <v>2189.5707687997719</v>
      </c>
      <c r="AB12" s="49">
        <v>0</v>
      </c>
      <c r="AC12" s="49">
        <v>4454.95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32449.553768799775</v>
      </c>
      <c r="AP12" s="50">
        <f>SUMIF($C$11:$AN$11,"I.Mad",C12:AN12)</f>
        <v>9496.6850000000013</v>
      </c>
      <c r="AQ12" s="50">
        <f>SUM(AO12:AP12)</f>
        <v>41946.238768799776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>
        <v>39</v>
      </c>
      <c r="G13" s="51">
        <v>22</v>
      </c>
      <c r="H13" s="51">
        <v>3</v>
      </c>
      <c r="I13" s="51">
        <v>54</v>
      </c>
      <c r="J13" s="51">
        <v>137</v>
      </c>
      <c r="K13" s="51">
        <v>5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37</v>
      </c>
      <c r="R13" s="51">
        <v>1</v>
      </c>
      <c r="S13" s="51">
        <v>26</v>
      </c>
      <c r="T13" s="51">
        <v>2</v>
      </c>
      <c r="U13" s="51">
        <v>8</v>
      </c>
      <c r="V13" s="51">
        <v>15</v>
      </c>
      <c r="W13" s="51">
        <v>23</v>
      </c>
      <c r="X13" s="51" t="s">
        <v>19</v>
      </c>
      <c r="Y13" s="51" t="s">
        <v>19</v>
      </c>
      <c r="Z13" s="51" t="s">
        <v>19</v>
      </c>
      <c r="AA13" s="51">
        <v>13</v>
      </c>
      <c r="AB13" s="51" t="s">
        <v>19</v>
      </c>
      <c r="AC13" s="51">
        <v>29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217</v>
      </c>
      <c r="AP13" s="50">
        <f>SUMIF($C$11:$AN$11,"I.Mad",C13:AN13)</f>
        <v>197</v>
      </c>
      <c r="AQ13" s="50">
        <f>SUM(AO13:AP13)</f>
        <v>414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>
        <v>3</v>
      </c>
      <c r="G14" s="51">
        <v>13</v>
      </c>
      <c r="H14" s="51">
        <v>3</v>
      </c>
      <c r="I14" s="51">
        <v>5</v>
      </c>
      <c r="J14" s="51">
        <v>2</v>
      </c>
      <c r="K14" s="51" t="s">
        <v>68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9</v>
      </c>
      <c r="R14" s="51">
        <v>1</v>
      </c>
      <c r="S14" s="51">
        <v>6</v>
      </c>
      <c r="T14" s="51">
        <v>1</v>
      </c>
      <c r="U14" s="51">
        <v>1</v>
      </c>
      <c r="V14" s="51">
        <v>6</v>
      </c>
      <c r="W14" s="51">
        <v>8</v>
      </c>
      <c r="X14" s="51" t="s">
        <v>19</v>
      </c>
      <c r="Y14" s="51" t="s">
        <v>19</v>
      </c>
      <c r="Z14" s="51" t="s">
        <v>19</v>
      </c>
      <c r="AA14" s="51">
        <v>5</v>
      </c>
      <c r="AB14" s="51" t="s">
        <v>19</v>
      </c>
      <c r="AC14" s="51">
        <v>9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56</v>
      </c>
      <c r="AP14" s="50">
        <f>SUMIF($C$11:$AN$11,"I.Mad",C14:AN14)</f>
        <v>16</v>
      </c>
      <c r="AQ14" s="50">
        <f>SUM(AO14:AP14)</f>
        <v>72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>
        <v>0</v>
      </c>
      <c r="G15" s="51">
        <v>2.7331529431010209</v>
      </c>
      <c r="H15" s="51">
        <v>17.516479963663109</v>
      </c>
      <c r="I15" s="51">
        <v>0.27469912547132475</v>
      </c>
      <c r="J15" s="51">
        <v>0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1.5783137908683862</v>
      </c>
      <c r="R15" s="51">
        <v>4.2105263157894743</v>
      </c>
      <c r="S15" s="51">
        <v>0.33213920660273044</v>
      </c>
      <c r="T15" s="51">
        <v>0</v>
      </c>
      <c r="U15" s="51">
        <v>8.3333333333333321</v>
      </c>
      <c r="V15" s="51">
        <v>15.792050447934876</v>
      </c>
      <c r="W15" s="51">
        <v>8.8272392120921559</v>
      </c>
      <c r="X15" s="51" t="s">
        <v>19</v>
      </c>
      <c r="Y15" s="51" t="s">
        <v>19</v>
      </c>
      <c r="Z15" s="51" t="s">
        <v>19</v>
      </c>
      <c r="AA15" s="51">
        <v>60.445413578494254</v>
      </c>
      <c r="AB15" s="51" t="s">
        <v>19</v>
      </c>
      <c r="AC15" s="51">
        <v>54.167643745762227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>
        <v>15.5</v>
      </c>
      <c r="G16" s="56">
        <v>13.5</v>
      </c>
      <c r="H16" s="56">
        <v>12.5</v>
      </c>
      <c r="I16" s="56">
        <v>15</v>
      </c>
      <c r="J16" s="56">
        <v>15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13.5</v>
      </c>
      <c r="R16" s="56">
        <v>13.5</v>
      </c>
      <c r="S16" s="56">
        <v>14</v>
      </c>
      <c r="T16" s="56">
        <v>14</v>
      </c>
      <c r="U16" s="56">
        <v>13</v>
      </c>
      <c r="V16" s="56">
        <v>13</v>
      </c>
      <c r="W16" s="56">
        <v>13.5</v>
      </c>
      <c r="X16" s="56" t="s">
        <v>19</v>
      </c>
      <c r="Y16" s="56" t="s">
        <v>19</v>
      </c>
      <c r="Z16" s="56" t="s">
        <v>19</v>
      </c>
      <c r="AA16" s="56">
        <v>11</v>
      </c>
      <c r="AB16" s="56" t="s">
        <v>19</v>
      </c>
      <c r="AC16" s="131" t="s">
        <v>69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>
        <v>13.485110156833459</v>
      </c>
      <c r="R25" s="69"/>
      <c r="S25" s="53">
        <v>37.267248979757177</v>
      </c>
      <c r="T25" s="53"/>
      <c r="U25" s="69"/>
      <c r="V25" s="69"/>
      <c r="W25" s="69"/>
      <c r="X25" s="69"/>
      <c r="Y25" s="53"/>
      <c r="Z25" s="69"/>
      <c r="AA25" s="53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50.752359136590634</v>
      </c>
      <c r="AP25" s="50">
        <f t="shared" si="1"/>
        <v>0</v>
      </c>
      <c r="AQ25" s="53">
        <f>SUM(AO25:AP25)</f>
        <v>50.752359136590634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53"/>
      <c r="Z30" s="109"/>
      <c r="AA30" s="53">
        <v>20.545780259740262</v>
      </c>
      <c r="AB30" s="69"/>
      <c r="AC30" s="53">
        <v>5.2850000000000001</v>
      </c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25.830780259740262</v>
      </c>
      <c r="AP30" s="50">
        <f t="shared" si="1"/>
        <v>0</v>
      </c>
      <c r="AQ30" s="53">
        <f t="shared" si="2"/>
        <v>25.830780259740262</v>
      </c>
      <c r="AT30" s="19"/>
      <c r="AU30" s="19"/>
      <c r="AV30" s="19"/>
    </row>
    <row r="31" spans="2:48" ht="50.25" customHeight="1" x14ac:dyDescent="0.55000000000000004">
      <c r="B31" s="79" t="s">
        <v>31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115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32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67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>
        <v>0.30773654916512061</v>
      </c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0.30773654916512061</v>
      </c>
      <c r="AP38" s="50">
        <f>SUMIF($C$11:$AN$11,"I.Mad",C38:AN38)</f>
        <v>0</v>
      </c>
      <c r="AQ38" s="53">
        <f>SUM(AO38:AP38)</f>
        <v>0.30773654916512061</v>
      </c>
    </row>
    <row r="39" spans="2:43" ht="50.25" customHeight="1" x14ac:dyDescent="0.55000000000000004">
      <c r="B39" s="79" t="s">
        <v>64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63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>
        <v>0.5291861966604825</v>
      </c>
      <c r="AB40" s="53"/>
      <c r="AC40" s="69">
        <v>9.7650000000000006</v>
      </c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10.294186196660483</v>
      </c>
      <c r="AP40" s="50">
        <f>SUMIF($C$11:$AN$11,"I.Mad",C40:AN40)</f>
        <v>0</v>
      </c>
      <c r="AQ40" s="53">
        <f>SUM(AO40:AP40)</f>
        <v>10.294186196660483</v>
      </c>
    </row>
    <row r="41" spans="2:43" ht="50.25" customHeight="1" x14ac:dyDescent="0.55000000000000004">
      <c r="B41" s="81" t="s">
        <v>33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1774</v>
      </c>
      <c r="G41" s="53">
        <f t="shared" si="5"/>
        <v>6116.4049999999997</v>
      </c>
      <c r="H41" s="53">
        <f t="shared" si="5"/>
        <v>174.41499999999999</v>
      </c>
      <c r="I41" s="53">
        <f t="shared" si="5"/>
        <v>7537.26</v>
      </c>
      <c r="J41" s="53">
        <f t="shared" si="5"/>
        <v>6448.27</v>
      </c>
      <c r="K41" s="53">
        <f t="shared" si="5"/>
        <v>722.12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3650.0001101568332</v>
      </c>
      <c r="R41" s="53">
        <f t="shared" si="5"/>
        <v>65</v>
      </c>
      <c r="S41" s="53">
        <f t="shared" si="5"/>
        <v>2455.0002489797575</v>
      </c>
      <c r="T41" s="53">
        <f t="shared" si="5"/>
        <v>85</v>
      </c>
      <c r="U41" s="53">
        <f t="shared" si="5"/>
        <v>635</v>
      </c>
      <c r="V41" s="53">
        <f t="shared" si="5"/>
        <v>950</v>
      </c>
      <c r="W41" s="53">
        <f t="shared" si="5"/>
        <v>4740</v>
      </c>
      <c r="X41" s="53">
        <f t="shared" si="5"/>
        <v>0</v>
      </c>
      <c r="Y41" s="53">
        <f t="shared" si="5"/>
        <v>0</v>
      </c>
      <c r="Z41" s="53">
        <f t="shared" si="5"/>
        <v>0</v>
      </c>
      <c r="AA41" s="53">
        <f t="shared" si="5"/>
        <v>2210.9534718053378</v>
      </c>
      <c r="AB41" s="53">
        <f t="shared" si="5"/>
        <v>0</v>
      </c>
      <c r="AC41" s="53">
        <f>+SUM(AC24:AC40,AC18,AC12)</f>
        <v>4470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32526.136908196106</v>
      </c>
      <c r="AP41" s="53">
        <f>SUM(AP12,AP18,AP24:AP37)</f>
        <v>9496.6850000000013</v>
      </c>
      <c r="AQ41" s="53">
        <f>SUM(AO41:AP41)</f>
        <v>42022.821908196107</v>
      </c>
    </row>
    <row r="42" spans="2:43" ht="50.25" customHeight="1" x14ac:dyDescent="0.55000000000000004">
      <c r="B42" s="78" t="s">
        <v>38</v>
      </c>
      <c r="C42" s="23"/>
      <c r="D42" s="23"/>
      <c r="E42" s="23"/>
      <c r="F42" s="55"/>
      <c r="G42" s="55">
        <v>18.2</v>
      </c>
      <c r="H42" s="55"/>
      <c r="I42" s="55">
        <v>19.7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15.9</v>
      </c>
      <c r="AN42" s="55"/>
      <c r="AO42" s="24"/>
      <c r="AP42" s="24"/>
      <c r="AQ42" s="8"/>
    </row>
    <row r="43" spans="2:43" ht="26.25" x14ac:dyDescent="0.4">
      <c r="B43" s="113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40</v>
      </c>
      <c r="C44" s="65" t="s">
        <v>59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35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65</v>
      </c>
      <c r="AN46" s="3"/>
    </row>
    <row r="47" spans="2:43" ht="45" x14ac:dyDescent="0.6">
      <c r="B47" s="114" t="s">
        <v>54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2019-05-02T16:45:08Z</dcterms:modified>
</cp:coreProperties>
</file>