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<sst xmlns="http://schemas.openxmlformats.org/spreadsheetml/2006/main" count="349" uniqueCount="68">
  <si>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</si>
  <si>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</si>
  <si>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</si>
  <si>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</si>
  <si>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</si>
  <si>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</si>
  <si>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</si>
  <si>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</si>
  <si>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</si>
  <si>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</si>
  <si>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</si>
  <si>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</si>
  <si>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</si>
  <si>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</si>
  <si>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</si>
  <si>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</si>
  <si>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</si>
  <si>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</si>
  <si>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</si>
  <si>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</si>
  <si>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</si>
  <si>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</si>
  <si>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</si>
  <si>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</si>
  <si>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</si>
  <si>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</si>
  <si>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</si>
  <si>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</si>
  <si>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</si>
  <si>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</si>
  <si>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</si>
  <si>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</si>
  <si>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</si>
  <si>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</si>
  <si>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</si>
  <si>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</si>
  <si>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</si>
  <si>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</si>
  <si>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</si>
  <si>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</si>
  <si>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</si>
  <si>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</si>
  <si>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</si>
  <si>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</si>
  <si>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</si>
  <si>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</si>
  <si>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</si>
  <si>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</si>
  <si>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</si>
  <si>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</si>
  <si>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</si>
  <si>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</si>
  <si>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</si>
  <si>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</si>
  <si>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</si>
  <si>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</si>
  <si>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</si>
  <si>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</si>
  <si>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</si>
  <si>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</si>
  <si>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</si>
  <si>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 xml:space="preserve">           Atención:  Econ. Mercedes Araoz  Fernandez</t>
  </si>
  <si>
    <t>AGUJA</t>
  </si>
  <si>
    <t>S/M</t>
  </si>
  <si>
    <t>Callao, 21 de Diciembre del 2009</t>
  </si>
  <si>
    <t>CALAMAR</t>
  </si>
  <si>
    <t xml:space="preserve">        Fecha : 20/12/2009</t>
  </si>
  <si>
    <t>12,5 y 15,5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</si>
</sst>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198" fontId="10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10.7109375" style="0" customWidth="1"/>
    <col min="5" max="5" width="7.00390625" style="0" customWidth="1"/>
    <col min="6" max="6" width="10.421875" style="0" customWidth="1"/>
    <col min="7" max="7" width="8.57421875" style="0" customWidth="1"/>
    <col min="8" max="8" width="8.140625" style="0" customWidth="1"/>
    <col min="9" max="9" width="9.00390625" style="0" customWidth="1"/>
    <col min="10" max="10" width="8.28125" style="0" customWidth="1"/>
    <col min="11" max="11" width="8.57421875" style="0" bestFit="1" customWidth="1"/>
    <col min="12" max="12" width="7.140625" style="0" customWidth="1"/>
    <col min="13" max="14" width="5.8515625" style="0" customWidth="1"/>
    <col min="15" max="15" width="8.421875" style="0" customWidth="1"/>
    <col min="16" max="16" width="8.28125" style="0" customWidth="1"/>
    <col min="17" max="18" width="8.421875" style="0" customWidth="1"/>
    <col min="19" max="19" width="8.28125" style="0" customWidth="1"/>
    <col min="20" max="20" width="7.57421875" style="0" customWidth="1"/>
    <col min="21" max="22" width="8.140625" style="0" customWidth="1"/>
    <col min="23" max="24" width="8.57421875" style="0" customWidth="1"/>
    <col min="25" max="26" width="8.421875" style="0" customWidth="1"/>
    <col min="27" max="27" width="8.57421875" style="0" customWidth="1"/>
    <col min="28" max="28" width="5.8515625" style="0" customWidth="1"/>
    <col min="29" max="29" width="9.00390625" style="0" customWidth="1"/>
    <col min="30" max="30" width="8.7109375" style="0" customWidth="1"/>
    <col min="31" max="31" width="7.00390625" style="0" bestFit="1" customWidth="1"/>
    <col min="32" max="32" width="6.28125" style="0" customWidth="1"/>
    <col min="33" max="33" width="7.00390625" style="0" customWidth="1"/>
    <col min="34" max="34" width="7.7109375" style="0" customWidth="1"/>
    <col min="35" max="35" width="6.140625" style="0" customWidth="1"/>
    <col min="36" max="36" width="7.57421875" style="0" customWidth="1"/>
    <col min="37" max="37" width="7.421875" style="0" customWidth="1"/>
    <col min="38" max="38" width="8.7109375" style="0" customWidth="1"/>
    <col min="39" max="39" width="8.57421875" style="0" customWidth="1"/>
    <col min="40" max="42" width="10.14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3" t="s">
        <v>61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2:42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4" t="s">
        <v>60</v>
      </c>
      <c r="AM4" s="86"/>
      <c r="AN4" s="86"/>
      <c r="AO4" s="86"/>
      <c r="AP4" s="86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3"/>
      <c r="AO5" s="93"/>
      <c r="AP5" s="93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4" t="s">
        <v>66</v>
      </c>
      <c r="AO6" s="84"/>
      <c r="AP6" s="85"/>
    </row>
    <row r="7" spans="2:42" ht="18">
      <c r="B7" s="11" t="s">
        <v>3</v>
      </c>
      <c r="C7" s="12" t="s">
        <v>59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100" t="s">
        <v>5</v>
      </c>
      <c r="D8" s="88"/>
      <c r="E8" s="100" t="s">
        <v>6</v>
      </c>
      <c r="F8" s="88"/>
      <c r="G8" s="89" t="s">
        <v>7</v>
      </c>
      <c r="H8" s="101"/>
      <c r="I8" s="87" t="s">
        <v>8</v>
      </c>
      <c r="J8" s="94"/>
      <c r="K8" s="100" t="s">
        <v>9</v>
      </c>
      <c r="L8" s="88"/>
      <c r="M8" s="100" t="s">
        <v>10</v>
      </c>
      <c r="N8" s="94"/>
      <c r="O8" s="87" t="s">
        <v>11</v>
      </c>
      <c r="P8" s="88"/>
      <c r="Q8" s="87" t="s">
        <v>12</v>
      </c>
      <c r="R8" s="88"/>
      <c r="S8" s="87" t="s">
        <v>13</v>
      </c>
      <c r="T8" s="88"/>
      <c r="U8" s="87" t="s">
        <v>14</v>
      </c>
      <c r="V8" s="88"/>
      <c r="W8" s="89" t="s">
        <v>15</v>
      </c>
      <c r="X8" s="90"/>
      <c r="Y8" s="89" t="s">
        <v>16</v>
      </c>
      <c r="Z8" s="90"/>
      <c r="AA8" s="89" t="s">
        <v>17</v>
      </c>
      <c r="AB8" s="90"/>
      <c r="AC8" s="18" t="s">
        <v>18</v>
      </c>
      <c r="AD8" s="95" t="s">
        <v>19</v>
      </c>
      <c r="AE8" s="98"/>
      <c r="AF8" s="95" t="s">
        <v>20</v>
      </c>
      <c r="AG8" s="98"/>
      <c r="AH8" s="97" t="s">
        <v>58</v>
      </c>
      <c r="AI8" s="98"/>
      <c r="AJ8" s="95" t="s">
        <v>21</v>
      </c>
      <c r="AK8" s="96"/>
      <c r="AL8" s="87" t="s">
        <v>22</v>
      </c>
      <c r="AM8" s="94"/>
      <c r="AN8" s="91" t="s">
        <v>23</v>
      </c>
      <c r="AO8" s="92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334</v>
      </c>
      <c r="G10" s="29">
        <v>1135</v>
      </c>
      <c r="H10" s="29">
        <v>0</v>
      </c>
      <c r="I10" s="29">
        <v>4807</v>
      </c>
      <c r="J10" s="29">
        <v>389</v>
      </c>
      <c r="K10" s="29">
        <v>879</v>
      </c>
      <c r="L10" s="29">
        <v>0</v>
      </c>
      <c r="M10" s="29">
        <v>0</v>
      </c>
      <c r="N10" s="29">
        <v>0</v>
      </c>
      <c r="O10" s="29">
        <v>1346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325</v>
      </c>
      <c r="Z10" s="29">
        <v>12</v>
      </c>
      <c r="AA10" s="29">
        <v>2100</v>
      </c>
      <c r="AB10" s="29">
        <v>0</v>
      </c>
      <c r="AC10" s="29">
        <v>5994</v>
      </c>
      <c r="AD10" s="29">
        <v>2874</v>
      </c>
      <c r="AE10" s="29">
        <v>111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1663</v>
      </c>
      <c r="AM10" s="29">
        <v>410</v>
      </c>
      <c r="AN10" s="29">
        <f>SUMIF($C$9:$AM$9,"Ind",C10:AM10)</f>
        <v>21123</v>
      </c>
      <c r="AO10" s="29">
        <f>SUMIF($C$9:$AM$9,"I.Mad",C10:AM10)</f>
        <v>1256</v>
      </c>
      <c r="AP10" s="29">
        <f>SUM(AN10:AO10)</f>
        <v>22379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46</v>
      </c>
      <c r="G11" s="31">
        <v>3</v>
      </c>
      <c r="H11" s="31" t="s">
        <v>29</v>
      </c>
      <c r="I11" s="31">
        <v>14</v>
      </c>
      <c r="J11" s="31">
        <v>19</v>
      </c>
      <c r="K11" s="31">
        <v>10</v>
      </c>
      <c r="L11" s="31" t="s">
        <v>29</v>
      </c>
      <c r="M11" s="31" t="s">
        <v>29</v>
      </c>
      <c r="N11" s="31" t="s">
        <v>29</v>
      </c>
      <c r="O11" s="31">
        <v>5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1</v>
      </c>
      <c r="Z11" s="31">
        <v>1</v>
      </c>
      <c r="AA11" s="31">
        <v>8</v>
      </c>
      <c r="AB11" s="31" t="s">
        <v>29</v>
      </c>
      <c r="AC11" s="31">
        <v>21</v>
      </c>
      <c r="AD11" s="31">
        <v>19</v>
      </c>
      <c r="AE11" s="31">
        <v>2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>
        <v>40</v>
      </c>
      <c r="AM11" s="31">
        <v>12</v>
      </c>
      <c r="AN11" s="29">
        <f>SUMIF($C$9:$AM$9,"Ind",C11:AM11)</f>
        <v>121</v>
      </c>
      <c r="AO11" s="29">
        <f>SUMIF($C$9:$AM$9,"I.Mad",C11:AM11)</f>
        <v>80</v>
      </c>
      <c r="AP11" s="29">
        <f>SUM(AN11:AO11)</f>
        <v>201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11</v>
      </c>
      <c r="G12" s="31">
        <v>3</v>
      </c>
      <c r="H12" s="31" t="s">
        <v>29</v>
      </c>
      <c r="I12" s="31">
        <v>16</v>
      </c>
      <c r="J12" s="31">
        <v>2</v>
      </c>
      <c r="K12" s="31">
        <v>8</v>
      </c>
      <c r="L12" s="31" t="s">
        <v>29</v>
      </c>
      <c r="M12" s="31" t="s">
        <v>29</v>
      </c>
      <c r="N12" s="31" t="s">
        <v>29</v>
      </c>
      <c r="O12" s="31">
        <v>4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>
        <v>1</v>
      </c>
      <c r="Z12" s="31">
        <v>1</v>
      </c>
      <c r="AA12" s="31">
        <v>5</v>
      </c>
      <c r="AB12" s="31" t="s">
        <v>29</v>
      </c>
      <c r="AC12" s="31">
        <v>9</v>
      </c>
      <c r="AD12" s="31">
        <v>6</v>
      </c>
      <c r="AE12" s="29" t="s">
        <v>63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>
        <v>3</v>
      </c>
      <c r="AM12" s="31">
        <v>3</v>
      </c>
      <c r="AN12" s="29">
        <f>SUMIF($C$9:$AM$9,"Ind",C12:AM12)</f>
        <v>55</v>
      </c>
      <c r="AO12" s="29">
        <f>SUMIF($C$9:$AM$9,"I.Mad",C12:AM12)</f>
        <v>17</v>
      </c>
      <c r="AP12" s="29">
        <f>SUM(AN12:AO12)</f>
        <v>72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3.6443717145611556</v>
      </c>
      <c r="G13" s="31">
        <v>0</v>
      </c>
      <c r="H13" s="31" t="s">
        <v>29</v>
      </c>
      <c r="I13" s="31">
        <v>0</v>
      </c>
      <c r="J13" s="31">
        <v>0</v>
      </c>
      <c r="K13" s="31">
        <v>0</v>
      </c>
      <c r="L13" s="31" t="s">
        <v>29</v>
      </c>
      <c r="M13" s="31" t="s">
        <v>29</v>
      </c>
      <c r="N13" s="31" t="s">
        <v>29</v>
      </c>
      <c r="O13" s="31">
        <v>0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>
        <v>0</v>
      </c>
      <c r="Z13" s="31">
        <v>0</v>
      </c>
      <c r="AA13" s="31">
        <v>0</v>
      </c>
      <c r="AB13" s="31" t="s">
        <v>29</v>
      </c>
      <c r="AC13" s="31">
        <v>0</v>
      </c>
      <c r="AD13" s="31">
        <v>0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>
        <v>0</v>
      </c>
      <c r="AM13" s="31">
        <v>2.8325523578128036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80" t="s">
        <v>67</v>
      </c>
      <c r="G14" s="61">
        <v>14.5</v>
      </c>
      <c r="H14" s="61" t="s">
        <v>29</v>
      </c>
      <c r="I14" s="61">
        <v>14.5</v>
      </c>
      <c r="J14" s="61">
        <v>14.5</v>
      </c>
      <c r="K14" s="61">
        <v>14.5</v>
      </c>
      <c r="L14" s="61" t="s">
        <v>29</v>
      </c>
      <c r="M14" s="61" t="s">
        <v>29</v>
      </c>
      <c r="N14" s="61" t="s">
        <v>29</v>
      </c>
      <c r="O14" s="61">
        <v>14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>
        <v>14.5</v>
      </c>
      <c r="Z14" s="61">
        <v>14</v>
      </c>
      <c r="AA14" s="61">
        <v>14.5</v>
      </c>
      <c r="AB14" s="61" t="s">
        <v>29</v>
      </c>
      <c r="AC14" s="61">
        <v>14.5</v>
      </c>
      <c r="AD14" s="61">
        <v>14.5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>
        <v>14.5</v>
      </c>
      <c r="AM14" s="61">
        <v>13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57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6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6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0</v>
      </c>
      <c r="AO23" s="29">
        <f t="shared" si="1"/>
        <v>0</v>
      </c>
      <c r="AP23" s="29">
        <f t="shared" si="2"/>
        <v>0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</v>
      </c>
      <c r="AP28" s="29">
        <f t="shared" si="2"/>
        <v>0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62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>
        <v>4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4</v>
      </c>
      <c r="AO34" s="29">
        <f t="shared" si="1"/>
        <v>0</v>
      </c>
      <c r="AP34" s="29">
        <f t="shared" si="2"/>
        <v>4</v>
      </c>
    </row>
    <row r="35" spans="2:42" ht="20.25">
      <c r="B35" s="30" t="s">
        <v>65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>
        <v>0.087</v>
      </c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0</v>
      </c>
      <c r="AO35" s="29">
        <f t="shared" si="1"/>
        <v>0.087</v>
      </c>
      <c r="AP35" s="29">
        <f t="shared" si="2"/>
        <v>0.087</v>
      </c>
    </row>
    <row r="36" spans="2:42" ht="20.25">
      <c r="B36" s="59" t="s">
        <v>51</v>
      </c>
      <c r="C36" s="29">
        <f aca="true" t="shared" si="3" ref="C36:AM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334</v>
      </c>
      <c r="G36" s="29">
        <f t="shared" si="3"/>
        <v>1135</v>
      </c>
      <c r="H36" s="29">
        <f t="shared" si="3"/>
        <v>0</v>
      </c>
      <c r="I36" s="29">
        <f t="shared" si="3"/>
        <v>4807</v>
      </c>
      <c r="J36" s="29">
        <f t="shared" si="3"/>
        <v>389</v>
      </c>
      <c r="K36" s="29">
        <f t="shared" si="3"/>
        <v>879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1350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325</v>
      </c>
      <c r="Z36" s="29">
        <f t="shared" si="3"/>
        <v>12.087</v>
      </c>
      <c r="AA36" s="29">
        <f t="shared" si="3"/>
        <v>2100</v>
      </c>
      <c r="AB36" s="29">
        <f t="shared" si="3"/>
        <v>0</v>
      </c>
      <c r="AC36" s="29">
        <f t="shared" si="3"/>
        <v>5994</v>
      </c>
      <c r="AD36" s="29">
        <f t="shared" si="3"/>
        <v>2874</v>
      </c>
      <c r="AE36" s="29">
        <f t="shared" si="3"/>
        <v>111</v>
      </c>
      <c r="AF36" s="29">
        <f t="shared" si="3"/>
        <v>0</v>
      </c>
      <c r="AG36" s="29">
        <f t="shared" si="3"/>
        <v>0</v>
      </c>
      <c r="AH36" s="29">
        <f>+SUM(AH10,AH16,AH22:AH35)</f>
        <v>0</v>
      </c>
      <c r="AI36" s="29">
        <f>+SUM(AI10,AI16,AI22:AI35)</f>
        <v>0</v>
      </c>
      <c r="AJ36" s="29">
        <f t="shared" si="3"/>
        <v>0</v>
      </c>
      <c r="AK36" s="29">
        <f t="shared" si="3"/>
        <v>0</v>
      </c>
      <c r="AL36" s="29">
        <f t="shared" si="3"/>
        <v>1663</v>
      </c>
      <c r="AM36" s="29">
        <f t="shared" si="3"/>
        <v>410</v>
      </c>
      <c r="AN36" s="29">
        <f t="shared" si="0"/>
        <v>21127</v>
      </c>
      <c r="AO36" s="29">
        <f t="shared" si="1"/>
        <v>1256.087</v>
      </c>
      <c r="AP36" s="29">
        <f t="shared" si="2"/>
        <v>22383.087</v>
      </c>
    </row>
    <row r="37" spans="2:42" ht="22.5" customHeight="1">
      <c r="B37" s="28" t="s">
        <v>52</v>
      </c>
      <c r="C37" s="64"/>
      <c r="D37" s="64"/>
      <c r="E37" s="64"/>
      <c r="F37" s="64"/>
      <c r="G37" s="64">
        <v>22.4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  <c r="AM37" s="66"/>
      <c r="AN37" s="67"/>
      <c r="AO37" s="67"/>
      <c r="AP37" s="68"/>
    </row>
    <row r="38" spans="2:42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99" t="s">
        <v>64</v>
      </c>
      <c r="AM41" s="99"/>
      <c r="AN41" s="99"/>
      <c r="AO41" s="99"/>
      <c r="AP41" s="99"/>
    </row>
    <row r="42" spans="2:42" s="82" customFormat="1" ht="18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</row>
    <row r="43" spans="2:42" ht="18">
      <c r="B43" s="74"/>
      <c r="C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5">
    <mergeCell ref="AL41:AP41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2009-12-21T18:57:01Z</cp:lastPrinted>
  <dcterms:created xsi:type="dcterms:W3CDTF">2008-10-21T17:58:04Z</dcterms:created>
  <dcterms:modified xsi:type="dcterms:W3CDTF">2009-12-21T19:34:40Z</dcterms:modified>
  <cp:category/>
  <cp:version/>
  <cp:contentType/>
  <cp:contentStatus/>
</cp:coreProperties>
</file>