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<sst xmlns="http://schemas.openxmlformats.org/spreadsheetml/2006/main" count="387" uniqueCount="69">
  <si>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</si>
  <si>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</si>
  <si>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</si>
  <si>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</si>
  <si>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</si>
  <si>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</si>
  <si>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</si>
  <si>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</si>
  <si>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</si>
  <si>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</si>
  <si>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</si>
  <si>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</si>
  <si>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</si>
  <si>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</si>
  <si>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</si>
  <si>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</si>
  <si>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</si>
  <si>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</si>
  <si>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</si>
  <si>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</si>
  <si>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</si>
  <si>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</si>
  <si>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</si>
  <si>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</si>
  <si>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</si>
  <si>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</si>
  <si>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</si>
  <si>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</si>
  <si>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</si>
  <si>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</si>
  <si>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</si>
  <si>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</si>
  <si>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</si>
  <si>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</si>
  <si>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</si>
  <si>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</si>
  <si>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</si>
  <si>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</si>
  <si>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</si>
  <si>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</si>
  <si>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</si>
  <si>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</si>
  <si>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</si>
  <si>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</si>
  <si>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</si>
  <si>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</si>
  <si>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</si>
  <si>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</si>
  <si>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</si>
  <si>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</si>
  <si>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</si>
  <si>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</si>
  <si>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</si>
  <si>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</si>
  <si>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</si>
  <si>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</si>
  <si>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</si>
  <si>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</si>
  <si>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</si>
  <si>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</si>
  <si>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</si>
  <si>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</si>
  <si>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</si>
  <si>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</si>
  <si>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</si>
  <si>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</si>
  <si>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 xml:space="preserve">        Fecha  : 30/12/2023</t>
  </si>
  <si>
    <t>Callao,02 de enero del 2024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</si>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</sst>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169" fontId="22" fillId="0" borderId="4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C5" zoomScale="24" zoomScaleNormal="24" workbookViewId="0">
      <selection activeCell="AL13" sqref="AL13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34.8867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9" t="s">
        <v>63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2:43" ht="45" customHeight="1" x14ac:dyDescent="0.65">
      <c r="B5" s="60" t="s">
        <v>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1" t="s">
        <v>4</v>
      </c>
      <c r="AN6" s="61"/>
      <c r="AO6" s="61"/>
      <c r="AP6" s="61"/>
      <c r="AQ6" s="61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2"/>
      <c r="AP7" s="62"/>
      <c r="AQ7" s="62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1" t="s">
        <v>66</v>
      </c>
      <c r="AP8" s="61"/>
      <c r="AQ8" s="61"/>
    </row>
    <row r="9" spans="2:43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6" t="s">
        <v>8</v>
      </c>
      <c r="D10" s="56"/>
      <c r="E10" s="56" t="s">
        <v>9</v>
      </c>
      <c r="F10" s="56"/>
      <c r="G10" s="56" t="s">
        <v>10</v>
      </c>
      <c r="H10" s="56"/>
      <c r="I10" s="56" t="s">
        <v>11</v>
      </c>
      <c r="J10" s="56"/>
      <c r="K10" s="56" t="s">
        <v>12</v>
      </c>
      <c r="L10" s="56"/>
      <c r="M10" s="56" t="s">
        <v>13</v>
      </c>
      <c r="N10" s="56"/>
      <c r="O10" s="56" t="s">
        <v>14</v>
      </c>
      <c r="P10" s="56"/>
      <c r="Q10" s="56" t="s">
        <v>15</v>
      </c>
      <c r="R10" s="56"/>
      <c r="S10" s="56" t="s">
        <v>16</v>
      </c>
      <c r="T10" s="56"/>
      <c r="U10" s="56" t="s">
        <v>17</v>
      </c>
      <c r="V10" s="56"/>
      <c r="W10" s="56" t="s">
        <v>18</v>
      </c>
      <c r="X10" s="56"/>
      <c r="Y10" s="58" t="s">
        <v>19</v>
      </c>
      <c r="Z10" s="58"/>
      <c r="AA10" s="56" t="s">
        <v>20</v>
      </c>
      <c r="AB10" s="56"/>
      <c r="AC10" s="56" t="s">
        <v>21</v>
      </c>
      <c r="AD10" s="56"/>
      <c r="AE10" s="56" t="s">
        <v>22</v>
      </c>
      <c r="AF10" s="56"/>
      <c r="AG10" s="56" t="s">
        <v>23</v>
      </c>
      <c r="AH10" s="56"/>
      <c r="AI10" s="56" t="s">
        <v>24</v>
      </c>
      <c r="AJ10" s="56"/>
      <c r="AK10" s="56" t="s">
        <v>25</v>
      </c>
      <c r="AL10" s="56"/>
      <c r="AM10" s="56" t="s">
        <v>26</v>
      </c>
      <c r="AN10" s="56"/>
      <c r="AO10" s="57" t="s">
        <v>27</v>
      </c>
      <c r="AP10" s="57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1696.6849999999999</v>
      </c>
      <c r="J12" s="24">
        <v>1777.5150000000001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586.51499999999999</v>
      </c>
      <c r="V12" s="24">
        <v>0</v>
      </c>
      <c r="W12" s="24">
        <v>1339.395</v>
      </c>
      <c r="X12" s="24">
        <v>287.27999999999997</v>
      </c>
      <c r="Y12" s="24">
        <v>2577.58</v>
      </c>
      <c r="Z12" s="24">
        <v>418.11500000000001</v>
      </c>
      <c r="AA12" s="24">
        <v>3544.4549999999999</v>
      </c>
      <c r="AB12" s="24">
        <v>0</v>
      </c>
      <c r="AC12" s="24">
        <v>3143.88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12888.509999999998</v>
      </c>
      <c r="AP12" s="24">
        <f>SUMIF($C$11:$AN$11,"I.Mad",C12:AN12)</f>
        <v>2482.91</v>
      </c>
      <c r="AQ12" s="24">
        <f>SUM(AO12:AP12)</f>
        <v>15371.419999999998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>
        <v>24</v>
      </c>
      <c r="J13" s="24">
        <v>36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>
        <v>3</v>
      </c>
      <c r="V13" s="24" t="s">
        <v>33</v>
      </c>
      <c r="W13" s="24">
        <v>15</v>
      </c>
      <c r="X13" s="24">
        <v>5</v>
      </c>
      <c r="Y13" s="24">
        <v>46</v>
      </c>
      <c r="Z13" s="24">
        <v>6</v>
      </c>
      <c r="AA13" s="24">
        <v>32</v>
      </c>
      <c r="AB13" s="24" t="s">
        <v>33</v>
      </c>
      <c r="AC13" s="24">
        <v>35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155</v>
      </c>
      <c r="AP13" s="24">
        <f>SUMIF($C$11:$AN$11,"I.Mad",C13:AN13)</f>
        <v>47</v>
      </c>
      <c r="AQ13" s="24">
        <f>SUM(AO13:AP13)</f>
        <v>202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>
        <v>7</v>
      </c>
      <c r="J14" s="24">
        <v>7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>
        <v>1</v>
      </c>
      <c r="V14" s="24" t="s">
        <v>33</v>
      </c>
      <c r="W14" s="24">
        <v>8</v>
      </c>
      <c r="X14" s="24" t="s">
        <v>68</v>
      </c>
      <c r="Y14" s="24" t="s">
        <v>68</v>
      </c>
      <c r="Z14" s="24" t="s">
        <v>68</v>
      </c>
      <c r="AA14" s="24">
        <v>6</v>
      </c>
      <c r="AB14" s="24" t="s">
        <v>33</v>
      </c>
      <c r="AC14" s="24">
        <v>5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27</v>
      </c>
      <c r="AP14" s="24">
        <f>SUMIF($C$11:$AN$11,"I.Mad",C14:AN14)</f>
        <v>7</v>
      </c>
      <c r="AQ14" s="24">
        <f>SUM(AO14:AP14)</f>
        <v>34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>
        <v>51.847005600430698</v>
      </c>
      <c r="J15" s="24">
        <v>50.379368920813697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>
        <v>30.316742081445501</v>
      </c>
      <c r="V15" s="24" t="s">
        <v>33</v>
      </c>
      <c r="W15" s="24">
        <v>53.6165631024585</v>
      </c>
      <c r="X15" s="24" t="s">
        <v>33</v>
      </c>
      <c r="Y15" s="24" t="s">
        <v>33</v>
      </c>
      <c r="Z15" s="24" t="s">
        <v>33</v>
      </c>
      <c r="AA15" s="24">
        <v>86.502747144352995</v>
      </c>
      <c r="AB15" s="24" t="s">
        <v>33</v>
      </c>
      <c r="AC15" s="24">
        <v>82.741406638394295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>
        <v>11.5</v>
      </c>
      <c r="J16" s="27">
        <v>12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7">
        <v>12</v>
      </c>
      <c r="V16" s="24" t="s">
        <v>33</v>
      </c>
      <c r="W16" s="27">
        <v>11.5</v>
      </c>
      <c r="X16" s="24" t="s">
        <v>33</v>
      </c>
      <c r="Y16" s="24" t="s">
        <v>33</v>
      </c>
      <c r="Z16" s="24" t="s">
        <v>33</v>
      </c>
      <c r="AA16" s="27">
        <v>11</v>
      </c>
      <c r="AB16" s="24" t="s">
        <v>33</v>
      </c>
      <c r="AC16" s="27">
        <v>11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5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27">
        <v>0.46760000000000002</v>
      </c>
      <c r="AB30" s="32"/>
      <c r="AC30" s="55">
        <v>1.16E-3</v>
      </c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0.46876000000000001</v>
      </c>
      <c r="AP30" s="24">
        <f t="shared" si="1"/>
        <v>0</v>
      </c>
      <c r="AQ30" s="32">
        <f t="shared" si="2"/>
        <v>0.46876000000000001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 t="shared" si="3"/>
        <v>0</v>
      </c>
      <c r="I41" s="32">
        <f t="shared" si="3"/>
        <v>1696.6849999999999</v>
      </c>
      <c r="J41" s="32">
        <f t="shared" si="3"/>
        <v>1777.5150000000001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586.51499999999999</v>
      </c>
      <c r="V41" s="32">
        <f t="shared" si="3"/>
        <v>0</v>
      </c>
      <c r="W41" s="32">
        <f t="shared" si="3"/>
        <v>1339.395</v>
      </c>
      <c r="X41" s="32">
        <f t="shared" si="3"/>
        <v>287.27999999999997</v>
      </c>
      <c r="Y41" s="32">
        <f t="shared" si="3"/>
        <v>2577.58</v>
      </c>
      <c r="Z41" s="32">
        <f t="shared" si="3"/>
        <v>418.11500000000001</v>
      </c>
      <c r="AA41" s="32">
        <f>+SUM(AA24:AA40,AA18,C12)</f>
        <v>0.46760000000000002</v>
      </c>
      <c r="AB41" s="32">
        <f t="shared" si="3"/>
        <v>0</v>
      </c>
      <c r="AC41" s="32">
        <f t="shared" si="3"/>
        <v>3143.8811599999999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12888.978759999998</v>
      </c>
      <c r="AP41" s="32">
        <f>SUM(AP12,AP18,AP24:AP37)</f>
        <v>2482.91</v>
      </c>
      <c r="AQ41" s="32">
        <f t="shared" si="2"/>
        <v>15371.888759999998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65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2024-01-03T01:16:03Z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