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<sst xmlns="http://schemas.openxmlformats.org/spreadsheetml/2006/main" count="387" uniqueCount="69">
  <si>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</si>
  <si>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</si>
  <si>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</si>
  <si>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</si>
  <si>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</si>
  <si>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</si>
  <si>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</si>
  <si>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</si>
  <si>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</si>
  <si>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</si>
  <si>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</si>
  <si>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</si>
  <si>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</si>
  <si>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</si>
  <si>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</si>
  <si>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</si>
  <si>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</si>
  <si>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</si>
  <si>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</si>
  <si>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</si>
  <si>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</si>
  <si>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</si>
  <si>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</si>
  <si>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</si>
  <si>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</si>
  <si>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</si>
  <si>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</si>
  <si>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</si>
  <si>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</si>
  <si>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</si>
  <si>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</si>
  <si>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</si>
  <si>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</si>
  <si>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</si>
  <si>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</si>
  <si>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</si>
  <si>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</si>
  <si>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</si>
  <si>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</si>
  <si>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</si>
  <si>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</si>
  <si>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</si>
  <si>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</si>
  <si>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</si>
  <si>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</si>
  <si>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</si>
  <si>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</si>
  <si>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</si>
  <si>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</si>
  <si>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</si>
  <si>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</si>
  <si>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</si>
  <si>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</si>
  <si>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</si>
  <si>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</si>
  <si>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</si>
  <si>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</si>
  <si>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</si>
  <si>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</si>
  <si>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</si>
  <si>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</si>
  <si>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</si>
  <si>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</si>
  <si>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</si>
  <si>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</si>
  <si>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</si>
  <si>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30/12/2023</t>
  </si>
  <si>
    <t>Callao,02 de enero del 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</si>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</sst>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169" fontId="22" fillId="0" borderId="4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C5" zoomScale="24" zoomScaleNormal="24" workbookViewId="0">
      <selection activeCell="AL13" sqref="AL1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1696.6849999999999</v>
      </c>
      <c r="J12" s="24">
        <v>1777.5150000000001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586.51499999999999</v>
      </c>
      <c r="V12" s="24">
        <v>0</v>
      </c>
      <c r="W12" s="24">
        <v>1339.395</v>
      </c>
      <c r="X12" s="24">
        <v>287.27999999999997</v>
      </c>
      <c r="Y12" s="24">
        <v>2577.58</v>
      </c>
      <c r="Z12" s="24">
        <v>418.11500000000001</v>
      </c>
      <c r="AA12" s="24">
        <v>3544.4549999999999</v>
      </c>
      <c r="AB12" s="24">
        <v>0</v>
      </c>
      <c r="AC12" s="24">
        <v>3143.88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12888.509999999998</v>
      </c>
      <c r="AP12" s="24">
        <f>SUMIF($C$11:$AN$11,"I.Mad",C12:AN12)</f>
        <v>2482.91</v>
      </c>
      <c r="AQ12" s="24">
        <f>SUM(AO12:AP12)</f>
        <v>15371.419999999998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24</v>
      </c>
      <c r="J13" s="24">
        <v>36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3</v>
      </c>
      <c r="V13" s="24" t="s">
        <v>33</v>
      </c>
      <c r="W13" s="24">
        <v>15</v>
      </c>
      <c r="X13" s="24">
        <v>5</v>
      </c>
      <c r="Y13" s="24">
        <v>46</v>
      </c>
      <c r="Z13" s="24">
        <v>6</v>
      </c>
      <c r="AA13" s="24">
        <v>32</v>
      </c>
      <c r="AB13" s="24" t="s">
        <v>33</v>
      </c>
      <c r="AC13" s="24">
        <v>35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155</v>
      </c>
      <c r="AP13" s="24">
        <f>SUMIF($C$11:$AN$11,"I.Mad",C13:AN13)</f>
        <v>47</v>
      </c>
      <c r="AQ13" s="24">
        <f>SUM(AO13:AP13)</f>
        <v>202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7</v>
      </c>
      <c r="J14" s="24">
        <v>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1</v>
      </c>
      <c r="V14" s="24" t="s">
        <v>33</v>
      </c>
      <c r="W14" s="24">
        <v>8</v>
      </c>
      <c r="X14" s="24" t="s">
        <v>68</v>
      </c>
      <c r="Y14" s="24" t="s">
        <v>68</v>
      </c>
      <c r="Z14" s="24" t="s">
        <v>68</v>
      </c>
      <c r="AA14" s="24">
        <v>6</v>
      </c>
      <c r="AB14" s="24" t="s">
        <v>33</v>
      </c>
      <c r="AC14" s="24">
        <v>5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27</v>
      </c>
      <c r="AP14" s="24">
        <f>SUMIF($C$11:$AN$11,"I.Mad",C14:AN14)</f>
        <v>7</v>
      </c>
      <c r="AQ14" s="24">
        <f>SUM(AO14:AP14)</f>
        <v>34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51.847005600430698</v>
      </c>
      <c r="J15" s="24">
        <v>50.379368920813697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30.316742081445501</v>
      </c>
      <c r="V15" s="24" t="s">
        <v>33</v>
      </c>
      <c r="W15" s="24">
        <v>53.6165631024585</v>
      </c>
      <c r="X15" s="24" t="s">
        <v>33</v>
      </c>
      <c r="Y15" s="24" t="s">
        <v>33</v>
      </c>
      <c r="Z15" s="24" t="s">
        <v>33</v>
      </c>
      <c r="AA15" s="24">
        <v>86.502747144352995</v>
      </c>
      <c r="AB15" s="24" t="s">
        <v>33</v>
      </c>
      <c r="AC15" s="24">
        <v>82.741406638394295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>
        <v>11.5</v>
      </c>
      <c r="J16" s="27">
        <v>12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7">
        <v>12</v>
      </c>
      <c r="V16" s="24" t="s">
        <v>33</v>
      </c>
      <c r="W16" s="27">
        <v>11.5</v>
      </c>
      <c r="X16" s="24" t="s">
        <v>33</v>
      </c>
      <c r="Y16" s="24" t="s">
        <v>33</v>
      </c>
      <c r="Z16" s="24" t="s">
        <v>33</v>
      </c>
      <c r="AA16" s="27">
        <v>11</v>
      </c>
      <c r="AB16" s="24" t="s">
        <v>33</v>
      </c>
      <c r="AC16" s="27">
        <v>11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>
        <v>0.46760000000000002</v>
      </c>
      <c r="AB30" s="32"/>
      <c r="AC30" s="55">
        <v>1.16E-3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0.46876000000000001</v>
      </c>
      <c r="AP30" s="24">
        <f t="shared" si="1"/>
        <v>0</v>
      </c>
      <c r="AQ30" s="32">
        <f t="shared" si="2"/>
        <v>0.46876000000000001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1696.6849999999999</v>
      </c>
      <c r="J41" s="32">
        <f t="shared" si="3"/>
        <v>1777.5150000000001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586.51499999999999</v>
      </c>
      <c r="V41" s="32">
        <f t="shared" si="3"/>
        <v>0</v>
      </c>
      <c r="W41" s="32">
        <f t="shared" si="3"/>
        <v>1339.395</v>
      </c>
      <c r="X41" s="32">
        <f t="shared" si="3"/>
        <v>287.27999999999997</v>
      </c>
      <c r="Y41" s="32">
        <f t="shared" si="3"/>
        <v>2577.58</v>
      </c>
      <c r="Z41" s="32">
        <f t="shared" si="3"/>
        <v>418.11500000000001</v>
      </c>
      <c r="AA41" s="32">
        <f>+SUM(AA24:AA40,AA18,C12)</f>
        <v>0.46760000000000002</v>
      </c>
      <c r="AB41" s="32">
        <f t="shared" si="3"/>
        <v>0</v>
      </c>
      <c r="AC41" s="32">
        <f t="shared" si="3"/>
        <v>3143.8811599999999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12888.978759999998</v>
      </c>
      <c r="AP41" s="32">
        <f>SUM(AP12,AP18,AP24:AP37)</f>
        <v>2482.91</v>
      </c>
      <c r="AQ41" s="32">
        <f t="shared" si="2"/>
        <v>15371.888759999998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2024-01-03T01:16:03Z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