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A3A670EE-8CE7-49F6-8010-5F62A72EA01A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<sst xmlns="http://schemas.openxmlformats.org/spreadsheetml/2006/main" count="368" uniqueCount="70">
  <si>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</si>
  <si>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</si>
  <si>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</si>
  <si>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</si>
  <si>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</si>
  <si>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</si>
  <si>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</si>
  <si>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</si>
  <si>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</si>
  <si>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</si>
  <si>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</si>
  <si>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</si>
  <si>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</si>
  <si>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</si>
  <si>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</si>
  <si>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</si>
  <si>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</si>
  <si>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</si>
  <si>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</si>
  <si>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</si>
  <si>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</si>
  <si>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</si>
  <si>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</si>
  <si>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</si>
  <si>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</si>
  <si>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</si>
  <si>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</si>
  <si>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</si>
  <si>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</si>
  <si>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</si>
  <si>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</si>
  <si>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</si>
  <si>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</si>
  <si>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</si>
  <si>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</si>
  <si>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</si>
  <si>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</si>
  <si>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</si>
  <si>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</si>
  <si>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</si>
  <si>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</si>
  <si>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</si>
  <si>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</si>
  <si>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</si>
  <si>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</si>
  <si>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</si>
  <si>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</si>
  <si>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</si>
  <si>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</si>
  <si>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</si>
  <si>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</si>
  <si>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</si>
  <si>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</si>
  <si>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</si>
  <si>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</si>
  <si>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</si>
  <si>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</si>
  <si>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</si>
  <si>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</si>
  <si>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</si>
  <si>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</si>
  <si>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</si>
  <si>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</si>
  <si>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</si>
  <si>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</si>
  <si>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Sr. Eduardo Mora Asnaran</t>
  </si>
  <si>
    <t>SM</t>
  </si>
  <si>
    <t xml:space="preserve">        Fecha  : 29/11/2022</t>
  </si>
  <si>
    <t>Callao, 30 de setiembre del 2022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</si>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</sst>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E34" sqref="AE3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2380.2229345123942</v>
      </c>
      <c r="H12" s="30">
        <v>0</v>
      </c>
      <c r="I12" s="30">
        <v>2253.8649999999998</v>
      </c>
      <c r="J12" s="30">
        <v>7739.4749999999995</v>
      </c>
      <c r="K12" s="30">
        <v>275.45499999999998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466.59500000000003</v>
      </c>
      <c r="R12" s="30">
        <v>0</v>
      </c>
      <c r="S12" s="30">
        <v>283.5</v>
      </c>
      <c r="T12" s="30">
        <v>0</v>
      </c>
      <c r="U12" s="30">
        <v>132.69999999999999</v>
      </c>
      <c r="V12" s="30">
        <v>0</v>
      </c>
      <c r="W12" s="30">
        <v>2452.5250000000001</v>
      </c>
      <c r="X12" s="30">
        <v>10.02</v>
      </c>
      <c r="Y12" s="30">
        <v>5019.2600000000011</v>
      </c>
      <c r="Z12" s="30">
        <v>1472.4199999999998</v>
      </c>
      <c r="AA12" s="30">
        <v>3001.2415079352172</v>
      </c>
      <c r="AB12" s="30">
        <v>93.73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16265.364442447612</v>
      </c>
      <c r="AP12" s="30">
        <f>SUMIF($C$11:$AN$11,"I.Mad",C12:AN12)</f>
        <v>9315.6449999999986</v>
      </c>
      <c r="AQ12" s="30">
        <f>SUM(AO12:AP12)</f>
        <v>25581.009442447612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15</v>
      </c>
      <c r="H13" s="30" t="s">
        <v>33</v>
      </c>
      <c r="I13" s="30">
        <v>39</v>
      </c>
      <c r="J13" s="30">
        <v>169</v>
      </c>
      <c r="K13" s="30">
        <v>6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</v>
      </c>
      <c r="R13" s="30" t="s">
        <v>33</v>
      </c>
      <c r="S13" s="30">
        <v>2</v>
      </c>
      <c r="T13" s="30" t="s">
        <v>33</v>
      </c>
      <c r="U13" s="30">
        <v>1</v>
      </c>
      <c r="V13" s="30" t="s">
        <v>33</v>
      </c>
      <c r="W13" s="30">
        <v>18</v>
      </c>
      <c r="X13" s="30">
        <v>1</v>
      </c>
      <c r="Y13" s="30">
        <v>56</v>
      </c>
      <c r="Z13" s="30">
        <v>24</v>
      </c>
      <c r="AA13" s="30">
        <v>17</v>
      </c>
      <c r="AB13" s="30">
        <v>1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155</v>
      </c>
      <c r="AP13" s="30">
        <f>SUMIF($C$11:$AN$11,"I.Mad",C13:AN13)</f>
        <v>195</v>
      </c>
      <c r="AQ13" s="30">
        <f>SUM(AO13:AP13)</f>
        <v>350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10</v>
      </c>
      <c r="H14" s="30" t="s">
        <v>33</v>
      </c>
      <c r="I14" s="30">
        <v>5</v>
      </c>
      <c r="J14" s="30">
        <v>10</v>
      </c>
      <c r="K14" s="30" t="s">
        <v>66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</v>
      </c>
      <c r="R14" s="30" t="s">
        <v>33</v>
      </c>
      <c r="S14" s="30">
        <v>2</v>
      </c>
      <c r="T14" s="30" t="s">
        <v>33</v>
      </c>
      <c r="U14" s="30">
        <v>1</v>
      </c>
      <c r="V14" s="30" t="s">
        <v>33</v>
      </c>
      <c r="W14" s="30">
        <v>5</v>
      </c>
      <c r="X14" s="30">
        <v>1</v>
      </c>
      <c r="Y14" s="30">
        <v>8</v>
      </c>
      <c r="Z14" s="30">
        <v>6</v>
      </c>
      <c r="AA14" s="30">
        <v>6</v>
      </c>
      <c r="AB14" s="30" t="s">
        <v>69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38</v>
      </c>
      <c r="AP14" s="30">
        <f>SUMIF($C$11:$AN$11,"I.Mad",C14:AN14)</f>
        <v>17</v>
      </c>
      <c r="AQ14" s="30">
        <f>SUM(AO14:AP14)</f>
        <v>55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40</v>
      </c>
      <c r="H15" s="30" t="s">
        <v>33</v>
      </c>
      <c r="I15" s="30">
        <v>16.576871919675405</v>
      </c>
      <c r="J15" s="30">
        <v>5.6666639578943601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32.926829268292693</v>
      </c>
      <c r="R15" s="30" t="s">
        <v>33</v>
      </c>
      <c r="S15" s="30">
        <v>22.2</v>
      </c>
      <c r="T15" s="30" t="s">
        <v>33</v>
      </c>
      <c r="U15" s="30">
        <v>14.1</v>
      </c>
      <c r="V15" s="30" t="s">
        <v>33</v>
      </c>
      <c r="W15" s="30">
        <v>7.5546255887037219</v>
      </c>
      <c r="X15" s="30">
        <v>12.935323383084578</v>
      </c>
      <c r="Y15" s="30">
        <v>10.343191547120831</v>
      </c>
      <c r="Z15" s="30">
        <v>11.362494398232554</v>
      </c>
      <c r="AA15" s="30">
        <v>10.847750963498358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12</v>
      </c>
      <c r="H16" s="36" t="s">
        <v>33</v>
      </c>
      <c r="I16" s="36">
        <v>12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11.5</v>
      </c>
      <c r="R16" s="36" t="s">
        <v>33</v>
      </c>
      <c r="S16" s="36">
        <v>12.5</v>
      </c>
      <c r="T16" s="36" t="s">
        <v>33</v>
      </c>
      <c r="U16" s="36">
        <v>12.5</v>
      </c>
      <c r="V16" s="36" t="s">
        <v>33</v>
      </c>
      <c r="W16" s="36">
        <v>13</v>
      </c>
      <c r="X16" s="36">
        <v>12.5</v>
      </c>
      <c r="Y16" s="36">
        <v>12.5</v>
      </c>
      <c r="Z16" s="36">
        <v>12.5</v>
      </c>
      <c r="AA16" s="36">
        <v>12.5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>
        <v>0.87</v>
      </c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0.87</v>
      </c>
      <c r="AQ30" s="42">
        <f t="shared" si="2"/>
        <v>0.87</v>
      </c>
      <c r="AT30" s="34"/>
      <c r="AU30" s="34"/>
      <c r="AV30" s="34"/>
    </row>
    <row r="31" spans="2:48" ht="50.25" customHeight="1" x14ac:dyDescent="0.55000000000000004">
      <c r="B31" s="33" t="s">
        <v>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63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2380.2229345123942</v>
      </c>
      <c r="H41" s="42">
        <f t="shared" si="3"/>
        <v>0</v>
      </c>
      <c r="I41" s="42">
        <f t="shared" si="3"/>
        <v>2253.8649999999998</v>
      </c>
      <c r="J41" s="42">
        <f t="shared" si="3"/>
        <v>7739.4749999999995</v>
      </c>
      <c r="K41" s="42">
        <f t="shared" si="3"/>
        <v>275.45499999999998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466.59500000000003</v>
      </c>
      <c r="R41" s="42">
        <f t="shared" si="3"/>
        <v>0</v>
      </c>
      <c r="S41" s="42">
        <f t="shared" si="3"/>
        <v>283.5</v>
      </c>
      <c r="T41" s="42">
        <f t="shared" si="3"/>
        <v>0</v>
      </c>
      <c r="U41" s="42">
        <f t="shared" si="3"/>
        <v>132.69999999999999</v>
      </c>
      <c r="V41" s="42">
        <f t="shared" si="3"/>
        <v>0</v>
      </c>
      <c r="W41" s="42">
        <f t="shared" si="3"/>
        <v>2452.5250000000001</v>
      </c>
      <c r="X41" s="42">
        <f t="shared" si="3"/>
        <v>10.02</v>
      </c>
      <c r="Y41" s="42">
        <f t="shared" si="3"/>
        <v>5019.2600000000011</v>
      </c>
      <c r="Z41" s="42">
        <f t="shared" si="3"/>
        <v>1473.2899999999997</v>
      </c>
      <c r="AA41" s="42">
        <f t="shared" si="3"/>
        <v>3001.2415079352172</v>
      </c>
      <c r="AB41" s="42">
        <f t="shared" si="3"/>
        <v>93.73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16265.364442447612</v>
      </c>
      <c r="AP41" s="42">
        <f>SUM(AP12,AP18,AP24:AP37)</f>
        <v>9316.5149999999994</v>
      </c>
      <c r="AQ41" s="42">
        <f t="shared" si="2"/>
        <v>25581.879442447611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2022-11-30T18:16:58Z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