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<sst xmlns="http://schemas.openxmlformats.org/spreadsheetml/2006/main" count="360" uniqueCount="68">
  <si>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</si>
  <si>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</si>
  <si>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</si>
  <si>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</si>
  <si>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</si>
  <si>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</si>
  <si>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</si>
  <si>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</si>
  <si>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</si>
  <si>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</si>
  <si>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</si>
  <si>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</si>
  <si>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</si>
  <si>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</si>
  <si>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</si>
  <si>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</si>
  <si>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</si>
  <si>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</si>
  <si>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</si>
  <si>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</si>
  <si>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</si>
  <si>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</si>
  <si>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</si>
  <si>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</si>
  <si>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</si>
  <si>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</si>
  <si>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</si>
  <si>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</si>
  <si>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</si>
  <si>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</si>
  <si>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</si>
  <si>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</si>
  <si>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</si>
  <si>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</si>
  <si>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</si>
  <si>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</si>
  <si>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</si>
  <si>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</si>
  <si>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</si>
  <si>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</si>
  <si>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</si>
  <si>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</si>
  <si>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</si>
  <si>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</si>
  <si>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</si>
  <si>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</si>
  <si>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</si>
  <si>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</si>
  <si>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</si>
  <si>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</si>
  <si>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</si>
  <si>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</si>
  <si>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</si>
  <si>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</si>
  <si>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</si>
  <si>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</si>
  <si>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</si>
  <si>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</si>
  <si>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</si>
  <si>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</si>
  <si>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</si>
  <si>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</si>
  <si>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</si>
  <si>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</si>
  <si>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</si>
  <si>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</si>
  <si>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:27/12/2021</t>
  </si>
  <si>
    <t>Callao, 28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</si>
</sst>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M12" sqref="AM12:AN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387.21000000000004</v>
      </c>
      <c r="H12" s="30">
        <v>0</v>
      </c>
      <c r="I12" s="30">
        <v>6262.19</v>
      </c>
      <c r="J12" s="30">
        <v>242.23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75.849999999999994</v>
      </c>
      <c r="R12" s="30">
        <v>0</v>
      </c>
      <c r="S12" s="30">
        <v>101.36</v>
      </c>
      <c r="T12" s="30">
        <v>0</v>
      </c>
      <c r="U12" s="30">
        <v>0</v>
      </c>
      <c r="V12" s="30">
        <v>0</v>
      </c>
      <c r="W12" s="30">
        <v>2703.4949999999999</v>
      </c>
      <c r="X12" s="30">
        <v>0</v>
      </c>
      <c r="Y12" s="30">
        <v>2780.9549999999999</v>
      </c>
      <c r="Z12" s="30">
        <v>0</v>
      </c>
      <c r="AA12" s="30">
        <v>163.89420392156862</v>
      </c>
      <c r="AB12" s="30">
        <v>0</v>
      </c>
      <c r="AC12" s="30">
        <v>974.67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1124.415</v>
      </c>
      <c r="AL12" s="30">
        <v>390.18</v>
      </c>
      <c r="AM12" s="30">
        <v>1337.9850000000001</v>
      </c>
      <c r="AN12" s="30">
        <v>419.48</v>
      </c>
      <c r="AO12" s="30">
        <f>SUMIF($C$11:$AN$11,"Ind",C12:AN12)</f>
        <v>15912.02420392157</v>
      </c>
      <c r="AP12" s="30">
        <f>SUMIF($C$11:$AN$11,"I.Mad",C12:AN12)</f>
        <v>1051.8899999999999</v>
      </c>
      <c r="AQ12" s="30">
        <f>SUM(AO12:AP12)</f>
        <v>16963.914203921569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</v>
      </c>
      <c r="H13" s="30" t="s">
        <v>33</v>
      </c>
      <c r="I13" s="30">
        <v>60</v>
      </c>
      <c r="J13" s="30">
        <v>7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</v>
      </c>
      <c r="R13" s="30" t="s">
        <v>33</v>
      </c>
      <c r="S13" s="30">
        <v>1</v>
      </c>
      <c r="T13" s="30" t="s">
        <v>33</v>
      </c>
      <c r="U13" s="30" t="s">
        <v>33</v>
      </c>
      <c r="V13" s="30" t="s">
        <v>33</v>
      </c>
      <c r="W13" s="30">
        <v>16</v>
      </c>
      <c r="X13" s="30" t="s">
        <v>33</v>
      </c>
      <c r="Y13" s="30">
        <v>20</v>
      </c>
      <c r="Z13" s="30" t="s">
        <v>33</v>
      </c>
      <c r="AA13" s="30">
        <v>2</v>
      </c>
      <c r="AB13" s="30" t="s">
        <v>33</v>
      </c>
      <c r="AC13" s="30">
        <v>10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15</v>
      </c>
      <c r="AL13" s="30">
        <v>5</v>
      </c>
      <c r="AM13" s="30">
        <v>12</v>
      </c>
      <c r="AN13" s="30">
        <v>7</v>
      </c>
      <c r="AO13" s="30">
        <f>SUMIF($C$11:$AN$11,"Ind*",C13:AN13)</f>
        <v>141</v>
      </c>
      <c r="AP13" s="30">
        <f>SUMIF($C$11:$AN$11,"I.Mad",C13:AN13)</f>
        <v>19</v>
      </c>
      <c r="AQ13" s="30">
        <f>SUM(AO13:AP13)</f>
        <v>160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 t="s">
        <v>33</v>
      </c>
      <c r="I14" s="30">
        <v>48</v>
      </c>
      <c r="J14" s="30">
        <v>5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2</v>
      </c>
      <c r="R14" s="30" t="s">
        <v>33</v>
      </c>
      <c r="S14" s="30">
        <v>1</v>
      </c>
      <c r="T14" s="30" t="s">
        <v>33</v>
      </c>
      <c r="U14" s="30" t="s">
        <v>33</v>
      </c>
      <c r="V14" s="30" t="s">
        <v>33</v>
      </c>
      <c r="W14" s="30">
        <v>8</v>
      </c>
      <c r="X14" s="30" t="s">
        <v>33</v>
      </c>
      <c r="Y14" s="30">
        <v>4</v>
      </c>
      <c r="Z14" s="30" t="s">
        <v>33</v>
      </c>
      <c r="AA14" s="30">
        <v>1</v>
      </c>
      <c r="AB14" s="30" t="s">
        <v>33</v>
      </c>
      <c r="AC14" s="30">
        <v>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4</v>
      </c>
      <c r="AL14" s="30">
        <v>1</v>
      </c>
      <c r="AM14" s="30">
        <v>4</v>
      </c>
      <c r="AN14" s="30">
        <v>2</v>
      </c>
      <c r="AO14" s="30">
        <f>SUMIF($C$11:$AN$11,"Ind*",C14:AN14)</f>
        <v>78</v>
      </c>
      <c r="AP14" s="30">
        <f>SUMIF($C$11:$AN$11,"I.Mad",C14:AN14)</f>
        <v>8</v>
      </c>
      <c r="AQ14" s="30">
        <f>SUM(AO14:AP14)</f>
        <v>86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2.3029965322416457</v>
      </c>
      <c r="H15" s="30" t="s">
        <v>33</v>
      </c>
      <c r="I15" s="30">
        <v>15.165758204183819</v>
      </c>
      <c r="J15" s="30">
        <v>14.171287660884701</v>
      </c>
      <c r="K15" s="30"/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43.421375077394586</v>
      </c>
      <c r="R15" s="30" t="s">
        <v>33</v>
      </c>
      <c r="S15" s="30">
        <v>32.417582417582409</v>
      </c>
      <c r="T15" s="30" t="s">
        <v>33</v>
      </c>
      <c r="U15" s="30" t="s">
        <v>33</v>
      </c>
      <c r="V15" s="30" t="s">
        <v>33</v>
      </c>
      <c r="W15" s="30">
        <v>45.790091702314442</v>
      </c>
      <c r="X15" s="30" t="s">
        <v>33</v>
      </c>
      <c r="Y15" s="30">
        <v>31.916795001325944</v>
      </c>
      <c r="Z15" s="30" t="s">
        <v>33</v>
      </c>
      <c r="AA15" s="30">
        <v>80.165289256198349</v>
      </c>
      <c r="AB15" s="30" t="s">
        <v>33</v>
      </c>
      <c r="AC15" s="30">
        <v>80.257669287479885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10.796976350450501</v>
      </c>
      <c r="AL15" s="30">
        <v>13.855421686746984</v>
      </c>
      <c r="AM15" s="30">
        <v>26.389877947649151</v>
      </c>
      <c r="AN15" s="30">
        <v>20.511598726648664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 t="s">
        <v>33</v>
      </c>
      <c r="I16" s="36">
        <v>13</v>
      </c>
      <c r="J16" s="36">
        <v>13</v>
      </c>
      <c r="K16" s="36"/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 t="s">
        <v>33</v>
      </c>
      <c r="S16" s="36">
        <v>12</v>
      </c>
      <c r="T16" s="36" t="s">
        <v>33</v>
      </c>
      <c r="U16" s="36" t="s">
        <v>33</v>
      </c>
      <c r="V16" s="36" t="s">
        <v>33</v>
      </c>
      <c r="W16" s="36">
        <v>12</v>
      </c>
      <c r="X16" s="36" t="s">
        <v>33</v>
      </c>
      <c r="Y16" s="36">
        <v>12</v>
      </c>
      <c r="Z16" s="36" t="s">
        <v>33</v>
      </c>
      <c r="AA16" s="36">
        <v>11</v>
      </c>
      <c r="AB16" s="36" t="s">
        <v>33</v>
      </c>
      <c r="AC16" s="36">
        <v>11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>
        <v>12.5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>
        <v>0.51579607843137254</v>
      </c>
      <c r="AB30" s="42"/>
      <c r="AC30" s="45">
        <v>0.33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0.8457960784313725</v>
      </c>
      <c r="AP30" s="30">
        <f t="shared" si="1"/>
        <v>0</v>
      </c>
      <c r="AQ30" s="42">
        <f t="shared" si="2"/>
        <v>0.8457960784313725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387.21000000000004</v>
      </c>
      <c r="H41" s="42">
        <f t="shared" si="3"/>
        <v>0</v>
      </c>
      <c r="I41" s="42">
        <f t="shared" si="3"/>
        <v>6262.19</v>
      </c>
      <c r="J41" s="42">
        <f t="shared" si="3"/>
        <v>242.23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75.849999999999994</v>
      </c>
      <c r="R41" s="42">
        <f t="shared" si="3"/>
        <v>0</v>
      </c>
      <c r="S41" s="42">
        <f t="shared" si="3"/>
        <v>101.36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2703.4949999999999</v>
      </c>
      <c r="X41" s="42">
        <f t="shared" si="3"/>
        <v>0</v>
      </c>
      <c r="Y41" s="42">
        <f t="shared" si="3"/>
        <v>2780.9549999999999</v>
      </c>
      <c r="Z41" s="42">
        <f t="shared" si="3"/>
        <v>0</v>
      </c>
      <c r="AA41" s="42">
        <f t="shared" si="3"/>
        <v>164.41</v>
      </c>
      <c r="AB41" s="42">
        <f t="shared" si="3"/>
        <v>0</v>
      </c>
      <c r="AC41" s="42">
        <f t="shared" si="3"/>
        <v>975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1124.415</v>
      </c>
      <c r="AL41" s="42">
        <f t="shared" si="3"/>
        <v>390.18</v>
      </c>
      <c r="AM41" s="42">
        <f t="shared" si="3"/>
        <v>1337.9850000000001</v>
      </c>
      <c r="AN41" s="42">
        <f t="shared" si="3"/>
        <v>419.48</v>
      </c>
      <c r="AO41" s="42">
        <f>SUM(AO12,AO18,AO24:AO37)</f>
        <v>15912.87</v>
      </c>
      <c r="AP41" s="42">
        <f>SUM(AP12,AP18,AP24:AP37)</f>
        <v>1051.8899999999999</v>
      </c>
      <c r="AQ41" s="42">
        <f t="shared" si="2"/>
        <v>16964.760000000002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17.899999999999999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2021-12-28T18:06:00Z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