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<sst xmlns="http://schemas.openxmlformats.org/spreadsheetml/2006/main" count="368" uniqueCount="70">
  <si>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</si>
  <si>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</si>
  <si>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</si>
  <si>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</si>
  <si>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</si>
  <si>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</si>
  <si>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</si>
  <si>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</si>
  <si>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</si>
  <si>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</si>
  <si>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</si>
  <si>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</si>
  <si>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</si>
  <si>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</si>
  <si>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</si>
  <si>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</si>
  <si>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</si>
  <si>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</si>
  <si>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</si>
  <si>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</si>
  <si>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</si>
  <si>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</si>
  <si>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</si>
  <si>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</si>
  <si>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</si>
  <si>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</si>
  <si>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</si>
  <si>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</si>
  <si>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</si>
  <si>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</si>
  <si>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</si>
  <si>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</si>
  <si>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</si>
  <si>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</si>
  <si>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</si>
  <si>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</si>
  <si>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</si>
  <si>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</si>
  <si>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</si>
  <si>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</si>
  <si>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</si>
  <si>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</si>
  <si>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</si>
  <si>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</si>
  <si>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</si>
  <si>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</si>
  <si>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</si>
  <si>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</si>
  <si>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</si>
  <si>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</si>
  <si>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</si>
  <si>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</si>
  <si>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</si>
  <si>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</si>
  <si>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</si>
  <si>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</si>
  <si>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</si>
  <si>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</si>
  <si>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</si>
  <si>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</si>
  <si>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</si>
  <si>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</si>
  <si>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</si>
  <si>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</si>
  <si>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</si>
  <si>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</si>
  <si>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:22/12/2021</t>
  </si>
  <si>
    <t>Callao, 23 de diciembre del 2021</t>
  </si>
  <si>
    <t>S/M</t>
  </si>
  <si>
    <t>12..5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</si>
</sst>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29" sqref="Z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9636.68</v>
      </c>
      <c r="H12" s="30">
        <v>1116.365</v>
      </c>
      <c r="I12" s="30">
        <v>6191.37</v>
      </c>
      <c r="J12" s="30">
        <v>124.61</v>
      </c>
      <c r="K12" s="30">
        <v>95.55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50</v>
      </c>
      <c r="R12" s="30">
        <v>0</v>
      </c>
      <c r="S12" s="30">
        <v>185.30500000000001</v>
      </c>
      <c r="T12" s="30">
        <v>0</v>
      </c>
      <c r="U12" s="30">
        <v>0</v>
      </c>
      <c r="V12" s="30">
        <v>115.425</v>
      </c>
      <c r="W12" s="30">
        <v>0</v>
      </c>
      <c r="X12" s="30">
        <v>0</v>
      </c>
      <c r="Y12" s="30">
        <v>4857.7150000000001</v>
      </c>
      <c r="Z12" s="30">
        <v>0</v>
      </c>
      <c r="AA12" s="30">
        <v>5015.5379999999996</v>
      </c>
      <c r="AB12" s="30">
        <v>86.76</v>
      </c>
      <c r="AC12" s="30">
        <v>6549.171931249999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/>
      <c r="AL12" s="30"/>
      <c r="AM12" s="30">
        <v>0</v>
      </c>
      <c r="AN12" s="30">
        <v>0</v>
      </c>
      <c r="AO12" s="30">
        <f>SUMIF($C$11:$AN$11,"Ind",C12:AN12)</f>
        <v>32581.329931249998</v>
      </c>
      <c r="AP12" s="30">
        <f>SUMIF($C$11:$AN$11,"I.Mad",C12:AN12)</f>
        <v>1443.1599999999999</v>
      </c>
      <c r="AQ12" s="30">
        <f>SUM(AO12:AP12)</f>
        <v>34024.489931249998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35</v>
      </c>
      <c r="H13" s="30">
        <v>16</v>
      </c>
      <c r="I13" s="30">
        <v>44</v>
      </c>
      <c r="J13" s="30">
        <v>2</v>
      </c>
      <c r="K13" s="30">
        <v>1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</v>
      </c>
      <c r="R13" s="30" t="s">
        <v>33</v>
      </c>
      <c r="S13" s="30">
        <v>2</v>
      </c>
      <c r="T13" s="30" t="s">
        <v>33</v>
      </c>
      <c r="U13" s="30" t="s">
        <v>33</v>
      </c>
      <c r="V13" s="30">
        <v>2</v>
      </c>
      <c r="W13" s="30" t="s">
        <v>33</v>
      </c>
      <c r="X13" s="30" t="s">
        <v>33</v>
      </c>
      <c r="Y13" s="30">
        <v>20</v>
      </c>
      <c r="Z13" s="30" t="s">
        <v>33</v>
      </c>
      <c r="AA13" s="30">
        <v>20</v>
      </c>
      <c r="AB13" s="30">
        <v>1</v>
      </c>
      <c r="AC13" s="30">
        <v>20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/>
      <c r="AL13" s="30"/>
      <c r="AM13" s="30" t="s">
        <v>33</v>
      </c>
      <c r="AN13" s="30" t="s">
        <v>33</v>
      </c>
      <c r="AO13" s="30">
        <f>SUMIF($C$11:$AN$11,"Ind*",C13:AN13)</f>
        <v>143</v>
      </c>
      <c r="AP13" s="30">
        <f>SUMIF($C$11:$AN$11,"I.Mad",C13:AN13)</f>
        <v>21</v>
      </c>
      <c r="AQ13" s="30">
        <f>SUM(AO13:AP13)</f>
        <v>164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8</v>
      </c>
      <c r="H14" s="30">
        <v>4</v>
      </c>
      <c r="I14" s="30">
        <v>34</v>
      </c>
      <c r="J14" s="30" t="s">
        <v>68</v>
      </c>
      <c r="K14" s="30" t="s">
        <v>68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>
        <v>2</v>
      </c>
      <c r="T14" s="30" t="s">
        <v>33</v>
      </c>
      <c r="U14" s="30" t="s">
        <v>33</v>
      </c>
      <c r="V14" s="30">
        <v>2</v>
      </c>
      <c r="W14" s="30" t="s">
        <v>33</v>
      </c>
      <c r="X14" s="30" t="s">
        <v>33</v>
      </c>
      <c r="Y14" s="30">
        <v>6</v>
      </c>
      <c r="Z14" s="30" t="s">
        <v>33</v>
      </c>
      <c r="AA14" s="30">
        <v>6</v>
      </c>
      <c r="AB14" s="30" t="s">
        <v>68</v>
      </c>
      <c r="AC14" s="30">
        <v>8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/>
      <c r="AL14" s="30"/>
      <c r="AM14" s="30" t="s">
        <v>33</v>
      </c>
      <c r="AN14" s="30" t="s">
        <v>33</v>
      </c>
      <c r="AO14" s="30">
        <f>SUMIF($C$11:$AN$11,"Ind*",C14:AN14)</f>
        <v>65</v>
      </c>
      <c r="AP14" s="30">
        <f>SUMIF($C$11:$AN$11,"I.Mad",C14:AN14)</f>
        <v>6</v>
      </c>
      <c r="AQ14" s="30">
        <f>SUM(AO14:AP14)</f>
        <v>71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1.9408845564100272</v>
      </c>
      <c r="H15" s="30">
        <v>6.6319601412297446</v>
      </c>
      <c r="I15" s="30">
        <v>23.481810711159564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43.157894736842103</v>
      </c>
      <c r="R15" s="30" t="s">
        <v>33</v>
      </c>
      <c r="S15" s="30">
        <v>33.754357109016517</v>
      </c>
      <c r="T15" s="30" t="s">
        <v>33</v>
      </c>
      <c r="U15" s="30" t="s">
        <v>33</v>
      </c>
      <c r="V15" s="30">
        <v>10.249960387028976</v>
      </c>
      <c r="W15" s="30" t="s">
        <v>33</v>
      </c>
      <c r="X15" s="30" t="s">
        <v>33</v>
      </c>
      <c r="Y15" s="30">
        <v>28.708839394017204</v>
      </c>
      <c r="Z15" s="30" t="s">
        <v>33</v>
      </c>
      <c r="AA15" s="30">
        <v>20.662063362906174</v>
      </c>
      <c r="AB15" s="30" t="s">
        <v>33</v>
      </c>
      <c r="AC15" s="30">
        <v>25.06037816358948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/>
      <c r="AL15" s="30"/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</v>
      </c>
      <c r="I16" s="36">
        <v>12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</v>
      </c>
      <c r="T16" s="36" t="s">
        <v>33</v>
      </c>
      <c r="U16" s="36" t="s">
        <v>33</v>
      </c>
      <c r="V16" s="36">
        <v>13</v>
      </c>
      <c r="W16" s="36" t="s">
        <v>33</v>
      </c>
      <c r="X16" s="36" t="s">
        <v>33</v>
      </c>
      <c r="Y16" s="36" t="s">
        <v>69</v>
      </c>
      <c r="Z16" s="36" t="s">
        <v>33</v>
      </c>
      <c r="AA16" s="36">
        <v>12.5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/>
      <c r="AL16" s="36"/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>
        <v>0.66006875000000009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0.66006875000000009</v>
      </c>
      <c r="AP25" s="30">
        <f t="shared" si="1"/>
        <v>0</v>
      </c>
      <c r="AQ25" s="42">
        <f t="shared" si="2"/>
        <v>0.66006875000000009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</v>
      </c>
      <c r="AP30" s="30">
        <f t="shared" si="1"/>
        <v>0</v>
      </c>
      <c r="AQ30" s="42">
        <f t="shared" si="2"/>
        <v>3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9636.68</v>
      </c>
      <c r="H41" s="42">
        <f t="shared" si="3"/>
        <v>1116.365</v>
      </c>
      <c r="I41" s="42">
        <f t="shared" si="3"/>
        <v>6191.37</v>
      </c>
      <c r="J41" s="42">
        <f t="shared" si="3"/>
        <v>124.61</v>
      </c>
      <c r="K41" s="42">
        <f t="shared" si="3"/>
        <v>95.55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50</v>
      </c>
      <c r="R41" s="42">
        <f t="shared" si="3"/>
        <v>0</v>
      </c>
      <c r="S41" s="42">
        <f t="shared" si="3"/>
        <v>185.30500000000001</v>
      </c>
      <c r="T41" s="42">
        <f t="shared" si="3"/>
        <v>0</v>
      </c>
      <c r="U41" s="42">
        <f t="shared" si="3"/>
        <v>0</v>
      </c>
      <c r="V41" s="42">
        <f t="shared" si="3"/>
        <v>115.425</v>
      </c>
      <c r="W41" s="42">
        <f t="shared" si="3"/>
        <v>0</v>
      </c>
      <c r="X41" s="42">
        <f t="shared" si="3"/>
        <v>0</v>
      </c>
      <c r="Y41" s="42">
        <f t="shared" si="3"/>
        <v>4857.7150000000001</v>
      </c>
      <c r="Z41" s="42">
        <f t="shared" si="3"/>
        <v>0</v>
      </c>
      <c r="AA41" s="42">
        <f t="shared" si="3"/>
        <v>5018.5379999999996</v>
      </c>
      <c r="AB41" s="42">
        <f t="shared" si="3"/>
        <v>86.76</v>
      </c>
      <c r="AC41" s="42">
        <f t="shared" si="3"/>
        <v>6549.8319999999994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32584.989999999998</v>
      </c>
      <c r="AP41" s="42">
        <f>SUM(AP12,AP18,AP24:AP37)</f>
        <v>1443.1599999999999</v>
      </c>
      <c r="AQ41" s="42">
        <f t="shared" si="2"/>
        <v>34028.149999999994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17.2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2021-12-23T17:59:43Z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