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<sst xmlns="http://schemas.openxmlformats.org/spreadsheetml/2006/main" count="358" uniqueCount="70">
  <si>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</si>
  <si>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</si>
  <si>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</si>
  <si>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</si>
  <si>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</si>
  <si>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</si>
  <si>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</si>
  <si>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</si>
  <si>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</si>
  <si>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</si>
  <si>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</si>
  <si>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</si>
  <si>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</si>
  <si>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</si>
  <si>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</si>
  <si>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</si>
  <si>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</si>
  <si>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</si>
  <si>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</si>
  <si>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</si>
  <si>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</si>
  <si>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</si>
  <si>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</si>
  <si>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</si>
  <si>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</si>
  <si>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</si>
  <si>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</si>
  <si>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</si>
  <si>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</si>
  <si>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</si>
  <si>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</si>
  <si>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</si>
  <si>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</si>
  <si>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</si>
  <si>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</si>
  <si>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</si>
  <si>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</si>
  <si>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</si>
  <si>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</si>
  <si>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</si>
  <si>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</si>
  <si>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</si>
  <si>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</si>
  <si>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</si>
  <si>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</si>
  <si>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</si>
  <si>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</si>
  <si>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</si>
  <si>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</si>
  <si>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</si>
  <si>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</si>
  <si>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</si>
  <si>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</si>
  <si>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</si>
  <si>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</si>
  <si>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</si>
  <si>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</si>
  <si>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</si>
  <si>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</si>
  <si>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</si>
  <si>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</si>
  <si>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</si>
  <si>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</si>
  <si>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</si>
  <si>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</si>
  <si>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</si>
  <si>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 xml:space="preserve">        Fecha  :19/12/2021</t>
  </si>
  <si>
    <t>Callao, 20 de diciembre del 2021</t>
  </si>
  <si>
    <t>SM</t>
  </si>
  <si>
    <t>13.0 Y 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</si>
</sst>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AC16" sqref="AC1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1334.95</v>
      </c>
      <c r="F12" s="30">
        <v>0</v>
      </c>
      <c r="G12" s="30">
        <v>10191.174999999999</v>
      </c>
      <c r="H12" s="30">
        <v>1115.3</v>
      </c>
      <c r="I12" s="30">
        <v>5285.85</v>
      </c>
      <c r="J12" s="30">
        <v>280.8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210</v>
      </c>
      <c r="R12" s="30">
        <v>0</v>
      </c>
      <c r="S12" s="30">
        <v>1871.01</v>
      </c>
      <c r="T12" s="30">
        <v>0</v>
      </c>
      <c r="U12" s="30">
        <v>0</v>
      </c>
      <c r="V12" s="30">
        <v>100.79</v>
      </c>
      <c r="W12" s="30">
        <v>1297.2</v>
      </c>
      <c r="X12" s="30">
        <v>0</v>
      </c>
      <c r="Y12" s="30">
        <v>4053.53</v>
      </c>
      <c r="Z12" s="30">
        <v>0</v>
      </c>
      <c r="AA12" s="30">
        <v>3102.5590000000002</v>
      </c>
      <c r="AB12" s="30">
        <v>98.25</v>
      </c>
      <c r="AC12" s="30">
        <v>6858.8010899999999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717.12000000000012</v>
      </c>
      <c r="AN12" s="30">
        <v>267.08500000000004</v>
      </c>
      <c r="AO12" s="30">
        <f>SUMIF($C$11:$AN$11,"Ind",C12:AN12)</f>
        <v>34922.195090000001</v>
      </c>
      <c r="AP12" s="30">
        <f>SUMIF($C$11:$AN$11,"I.Mad",C12:AN12)</f>
        <v>1862.2249999999999</v>
      </c>
      <c r="AQ12" s="30">
        <f>SUM(AO12:AP12)</f>
        <v>36784.42009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>
        <v>7</v>
      </c>
      <c r="F13" s="30" t="s">
        <v>33</v>
      </c>
      <c r="G13" s="30">
        <v>62</v>
      </c>
      <c r="H13" s="30">
        <v>16</v>
      </c>
      <c r="I13" s="30">
        <v>33</v>
      </c>
      <c r="J13" s="30">
        <v>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3</v>
      </c>
      <c r="R13" s="30" t="s">
        <v>33</v>
      </c>
      <c r="S13" s="30">
        <v>19</v>
      </c>
      <c r="T13" s="30" t="s">
        <v>33</v>
      </c>
      <c r="U13" s="30" t="s">
        <v>33</v>
      </c>
      <c r="V13" s="30">
        <v>5</v>
      </c>
      <c r="W13" s="30">
        <v>6</v>
      </c>
      <c r="X13" s="30" t="s">
        <v>33</v>
      </c>
      <c r="Y13" s="30">
        <v>13</v>
      </c>
      <c r="Z13" s="30" t="s">
        <v>33</v>
      </c>
      <c r="AA13" s="30">
        <v>15</v>
      </c>
      <c r="AB13" s="30">
        <v>1</v>
      </c>
      <c r="AC13" s="30">
        <v>31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11</v>
      </c>
      <c r="AN13" s="30">
        <v>4</v>
      </c>
      <c r="AO13" s="30">
        <f>SUMIF($C$11:$AN$11,"Ind*",C13:AN13)</f>
        <v>200</v>
      </c>
      <c r="AP13" s="30">
        <f>SUMIF($C$11:$AN$11,"I.Mad",C13:AN13)</f>
        <v>29</v>
      </c>
      <c r="AQ13" s="30">
        <f>SUM(AO13:AP13)</f>
        <v>229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68</v>
      </c>
      <c r="F14" s="30" t="s">
        <v>33</v>
      </c>
      <c r="G14" s="30">
        <v>7</v>
      </c>
      <c r="H14" s="30">
        <v>6</v>
      </c>
      <c r="I14" s="30">
        <v>16</v>
      </c>
      <c r="J14" s="30">
        <v>2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3</v>
      </c>
      <c r="R14" s="30" t="s">
        <v>33</v>
      </c>
      <c r="S14" s="30">
        <v>7</v>
      </c>
      <c r="T14" s="30" t="s">
        <v>33</v>
      </c>
      <c r="U14" s="30" t="s">
        <v>33</v>
      </c>
      <c r="V14" s="30">
        <v>5</v>
      </c>
      <c r="W14" s="30">
        <v>5</v>
      </c>
      <c r="X14" s="30" t="s">
        <v>33</v>
      </c>
      <c r="Y14" s="30">
        <v>2</v>
      </c>
      <c r="Z14" s="30" t="s">
        <v>33</v>
      </c>
      <c r="AA14" s="30">
        <v>4</v>
      </c>
      <c r="AB14" s="30">
        <v>1</v>
      </c>
      <c r="AC14" s="30">
        <v>11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3</v>
      </c>
      <c r="AN14" s="30">
        <v>2</v>
      </c>
      <c r="AO14" s="30">
        <f>SUMIF($C$11:$AN$11,"Ind*",C14:AN14)</f>
        <v>58</v>
      </c>
      <c r="AP14" s="30">
        <f>SUMIF($C$11:$AN$11,"I.Mad",C14:AN14)</f>
        <v>16</v>
      </c>
      <c r="AQ14" s="30">
        <f>SUM(AO14:AP14)</f>
        <v>74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0.74798140563267257</v>
      </c>
      <c r="H15" s="30">
        <v>1.1559944621189344</v>
      </c>
      <c r="I15" s="30">
        <v>4.9835207603500846</v>
      </c>
      <c r="J15" s="30">
        <v>0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27.456769848065115</v>
      </c>
      <c r="R15" s="30" t="s">
        <v>33</v>
      </c>
      <c r="S15" s="30">
        <v>32.593310607505231</v>
      </c>
      <c r="T15" s="30" t="s">
        <v>33</v>
      </c>
      <c r="U15" s="30" t="s">
        <v>33</v>
      </c>
      <c r="V15" s="30">
        <v>34.403952442560261</v>
      </c>
      <c r="W15" s="30">
        <v>27.727070083380333</v>
      </c>
      <c r="X15" s="30" t="s">
        <v>33</v>
      </c>
      <c r="Y15" s="30">
        <v>27.931794838092156</v>
      </c>
      <c r="Z15" s="30" t="s">
        <v>33</v>
      </c>
      <c r="AA15" s="30">
        <v>9.9943507413565715</v>
      </c>
      <c r="AB15" s="30">
        <v>5.2631578947368407</v>
      </c>
      <c r="AC15" s="30">
        <v>22.4377315114399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25.2561455765447</v>
      </c>
      <c r="AN15" s="30">
        <v>26.242617681462992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</v>
      </c>
      <c r="H16" s="36">
        <v>13.5</v>
      </c>
      <c r="I16" s="36">
        <v>13</v>
      </c>
      <c r="J16" s="36">
        <v>13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12.5</v>
      </c>
      <c r="R16" s="36" t="s">
        <v>33</v>
      </c>
      <c r="S16" s="36">
        <v>12.5</v>
      </c>
      <c r="T16" s="36" t="s">
        <v>33</v>
      </c>
      <c r="U16" s="36" t="s">
        <v>33</v>
      </c>
      <c r="V16" s="36">
        <v>12</v>
      </c>
      <c r="W16" s="36">
        <v>12</v>
      </c>
      <c r="X16" s="36" t="s">
        <v>33</v>
      </c>
      <c r="Y16" s="36" t="s">
        <v>69</v>
      </c>
      <c r="Z16" s="36" t="s">
        <v>33</v>
      </c>
      <c r="AA16" s="36">
        <v>12.5</v>
      </c>
      <c r="AB16" s="36">
        <v>13.5</v>
      </c>
      <c r="AC16" s="36">
        <v>12.5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>
        <v>0.39400000000000002</v>
      </c>
      <c r="AB30" s="42"/>
      <c r="AC30" s="42">
        <v>1.3639100000000002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1.7579100000000003</v>
      </c>
      <c r="AP30" s="30">
        <f t="shared" si="1"/>
        <v>0</v>
      </c>
      <c r="AQ30" s="42">
        <f t="shared" si="2"/>
        <v>1.7579100000000003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>
        <v>4.8419999999999996</v>
      </c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4.8419999999999996</v>
      </c>
      <c r="AP39" s="30">
        <f t="shared" si="1"/>
        <v>0</v>
      </c>
      <c r="AQ39" s="42">
        <f t="shared" si="2"/>
        <v>4.8419999999999996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1334.95</v>
      </c>
      <c r="F41" s="42">
        <f t="shared" si="3"/>
        <v>0</v>
      </c>
      <c r="G41" s="42">
        <f t="shared" si="3"/>
        <v>10191.174999999999</v>
      </c>
      <c r="H41" s="42">
        <f t="shared" si="3"/>
        <v>1115.3</v>
      </c>
      <c r="I41" s="42">
        <f t="shared" si="3"/>
        <v>5285.85</v>
      </c>
      <c r="J41" s="42">
        <f t="shared" si="3"/>
        <v>280.8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210</v>
      </c>
      <c r="R41" s="42">
        <f t="shared" si="3"/>
        <v>0</v>
      </c>
      <c r="S41" s="42">
        <f t="shared" si="3"/>
        <v>1871.01</v>
      </c>
      <c r="T41" s="42">
        <f t="shared" si="3"/>
        <v>0</v>
      </c>
      <c r="U41" s="42">
        <f t="shared" si="3"/>
        <v>0</v>
      </c>
      <c r="V41" s="42">
        <f t="shared" si="3"/>
        <v>100.79</v>
      </c>
      <c r="W41" s="42">
        <f t="shared" si="3"/>
        <v>1297.2</v>
      </c>
      <c r="X41" s="42">
        <f t="shared" si="3"/>
        <v>0</v>
      </c>
      <c r="Y41" s="42">
        <f t="shared" si="3"/>
        <v>4053.53</v>
      </c>
      <c r="Z41" s="42">
        <f t="shared" si="3"/>
        <v>0</v>
      </c>
      <c r="AA41" s="42">
        <f t="shared" si="3"/>
        <v>3107.7950000000001</v>
      </c>
      <c r="AB41" s="42">
        <f t="shared" si="3"/>
        <v>98.25</v>
      </c>
      <c r="AC41" s="42">
        <f t="shared" si="3"/>
        <v>6860.165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717.12000000000012</v>
      </c>
      <c r="AN41" s="42">
        <f t="shared" si="3"/>
        <v>267.08500000000004</v>
      </c>
      <c r="AO41" s="42">
        <f>SUM(AO12,AO18,AO24:AO37)</f>
        <v>34923.953000000001</v>
      </c>
      <c r="AP41" s="42">
        <f>SUM(AP12,AP18,AP24:AP37)</f>
        <v>1862.2249999999999</v>
      </c>
      <c r="AQ41" s="42">
        <f t="shared" si="2"/>
        <v>36786.178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>
        <v>14.9</v>
      </c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2021-12-20T18:10:22Z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