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Q36" i="1" s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4" i="1" l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<sst xmlns="http://schemas.openxmlformats.org/spreadsheetml/2006/main" count="358" uniqueCount="68">
  <si>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</si>
  <si>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</si>
  <si>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</si>
  <si>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</si>
  <si>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</si>
  <si>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</si>
  <si>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</si>
  <si>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</si>
  <si>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</si>
  <si>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</si>
  <si>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</si>
  <si>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</si>
  <si>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</si>
  <si>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</si>
  <si>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</si>
  <si>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</si>
  <si>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</si>
  <si>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</si>
  <si>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</si>
  <si>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</si>
  <si>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</si>
  <si>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</si>
  <si>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</si>
  <si>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</si>
  <si>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</si>
  <si>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</si>
  <si>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</si>
  <si>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</si>
  <si>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</si>
  <si>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</si>
  <si>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</si>
  <si>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</si>
  <si>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</si>
  <si>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</si>
  <si>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</si>
  <si>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</si>
  <si>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</si>
  <si>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</si>
  <si>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</si>
  <si>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</si>
  <si>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</si>
  <si>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</si>
  <si>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</si>
  <si>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</si>
  <si>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</si>
  <si>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</si>
  <si>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</si>
  <si>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</si>
  <si>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</si>
  <si>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</si>
  <si>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</si>
  <si>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</si>
  <si>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</si>
  <si>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</si>
  <si>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</si>
  <si>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</si>
  <si>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</si>
  <si>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</si>
  <si>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</si>
  <si>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</si>
  <si>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</si>
  <si>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</si>
  <si>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</si>
  <si>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</si>
  <si>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</si>
  <si>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</si>
  <si>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:14/12/2021</t>
  </si>
  <si>
    <t>Callao, 15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</si>
</sst>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X21" sqref="AX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5597.7700000000013</v>
      </c>
      <c r="H12" s="30">
        <v>846.51499999999999</v>
      </c>
      <c r="I12" s="30">
        <v>5648.13</v>
      </c>
      <c r="J12" s="30">
        <v>87.84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1290</v>
      </c>
      <c r="R12" s="30">
        <v>0</v>
      </c>
      <c r="S12" s="30">
        <v>2010.18</v>
      </c>
      <c r="T12" s="30">
        <v>0</v>
      </c>
      <c r="U12" s="30">
        <v>810</v>
      </c>
      <c r="V12" s="30">
        <v>664</v>
      </c>
      <c r="W12" s="30">
        <v>4082</v>
      </c>
      <c r="X12" s="30">
        <v>0</v>
      </c>
      <c r="Y12" s="30">
        <v>8274.14</v>
      </c>
      <c r="Z12" s="30">
        <v>0</v>
      </c>
      <c r="AA12" s="30">
        <v>2599.7890000000002</v>
      </c>
      <c r="AB12" s="30">
        <v>0</v>
      </c>
      <c r="AC12" s="30">
        <v>5329.8034434865895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1576.75</v>
      </c>
      <c r="AN12" s="30">
        <v>750.25500000000011</v>
      </c>
      <c r="AO12" s="30">
        <f>SUMIF($C$11:$AN$11,"Ind",C12:AN12)</f>
        <v>37218.562443486589</v>
      </c>
      <c r="AP12" s="30">
        <f>SUMIF($C$11:$AN$11,"I.Mad",C12:AN12)</f>
        <v>2348.61</v>
      </c>
      <c r="AQ12" s="30">
        <f>SUM(AO12:AP12)</f>
        <v>39567.17244348659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43</v>
      </c>
      <c r="H13" s="30">
        <v>11</v>
      </c>
      <c r="I13" s="30">
        <v>28</v>
      </c>
      <c r="J13" s="30">
        <v>2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9</v>
      </c>
      <c r="R13" s="30" t="s">
        <v>33</v>
      </c>
      <c r="S13" s="30">
        <v>13</v>
      </c>
      <c r="T13" s="30" t="s">
        <v>33</v>
      </c>
      <c r="U13" s="30">
        <v>3</v>
      </c>
      <c r="V13" s="30">
        <v>8</v>
      </c>
      <c r="W13" s="30">
        <v>26</v>
      </c>
      <c r="X13" s="30" t="s">
        <v>33</v>
      </c>
      <c r="Y13" s="30">
        <v>43</v>
      </c>
      <c r="Z13" s="30" t="s">
        <v>33</v>
      </c>
      <c r="AA13" s="30">
        <v>12</v>
      </c>
      <c r="AB13" s="30" t="s">
        <v>33</v>
      </c>
      <c r="AC13" s="30">
        <v>23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16</v>
      </c>
      <c r="AN13" s="30">
        <v>13</v>
      </c>
      <c r="AO13" s="30">
        <f>SUMIF($C$11:$AN$11,"Ind*",C13:AN13)</f>
        <v>216</v>
      </c>
      <c r="AP13" s="30">
        <f>SUMIF($C$11:$AN$11,"I.Mad",C13:AN13)</f>
        <v>34</v>
      </c>
      <c r="AQ13" s="30">
        <f>SUM(AO13:AP13)</f>
        <v>250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9</v>
      </c>
      <c r="H14" s="30">
        <v>2</v>
      </c>
      <c r="I14" s="30">
        <v>4</v>
      </c>
      <c r="J14" s="30">
        <v>1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6</v>
      </c>
      <c r="R14" s="30" t="s">
        <v>33</v>
      </c>
      <c r="S14" s="30">
        <v>5</v>
      </c>
      <c r="T14" s="30" t="s">
        <v>33</v>
      </c>
      <c r="U14" s="30">
        <v>2</v>
      </c>
      <c r="V14" s="30">
        <v>5</v>
      </c>
      <c r="W14" s="30">
        <v>12</v>
      </c>
      <c r="X14" s="30" t="s">
        <v>33</v>
      </c>
      <c r="Y14" s="30">
        <v>11</v>
      </c>
      <c r="Z14" s="30" t="s">
        <v>33</v>
      </c>
      <c r="AA14" s="30">
        <v>3</v>
      </c>
      <c r="AB14" s="30" t="s">
        <v>33</v>
      </c>
      <c r="AC14" s="30">
        <v>9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7</v>
      </c>
      <c r="AN14" s="30">
        <v>1</v>
      </c>
      <c r="AO14" s="30">
        <f>SUMIF($C$11:$AN$11,"Ind*",C14:AN14)</f>
        <v>68</v>
      </c>
      <c r="AP14" s="30">
        <f>SUMIF($C$11:$AN$11,"I.Mad",C14:AN14)</f>
        <v>9</v>
      </c>
      <c r="AQ14" s="30">
        <f>SUM(AO14:AP14)</f>
        <v>77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0.71885256169838507</v>
      </c>
      <c r="H15" s="30">
        <v>0</v>
      </c>
      <c r="I15" s="30">
        <v>0.31740252268020536</v>
      </c>
      <c r="J15" s="30">
        <v>0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2.4988108877984043</v>
      </c>
      <c r="R15" s="30" t="s">
        <v>33</v>
      </c>
      <c r="S15" s="30">
        <v>9.3933811103032099</v>
      </c>
      <c r="T15" s="30" t="s">
        <v>33</v>
      </c>
      <c r="U15" s="30">
        <v>2.1559876315066342</v>
      </c>
      <c r="V15" s="30">
        <v>6.6228701345457042</v>
      </c>
      <c r="W15" s="30">
        <v>38.302988741513715</v>
      </c>
      <c r="X15" s="30" t="s">
        <v>33</v>
      </c>
      <c r="Y15" s="30">
        <v>27.272808608502931</v>
      </c>
      <c r="Z15" s="30" t="s">
        <v>33</v>
      </c>
      <c r="AA15" s="30">
        <v>22.51</v>
      </c>
      <c r="AB15" s="30" t="s">
        <v>33</v>
      </c>
      <c r="AC15" s="30">
        <v>12.777455257422563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29.884987411439521</v>
      </c>
      <c r="AN15" s="30">
        <v>39.568345323740999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>
        <v>13.5</v>
      </c>
      <c r="I16" s="36">
        <v>13</v>
      </c>
      <c r="J16" s="36">
        <v>13.5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12.5</v>
      </c>
      <c r="T16" s="36" t="s">
        <v>33</v>
      </c>
      <c r="U16" s="36">
        <v>13</v>
      </c>
      <c r="V16" s="36">
        <v>13</v>
      </c>
      <c r="W16" s="36">
        <v>12</v>
      </c>
      <c r="X16" s="36" t="s">
        <v>33</v>
      </c>
      <c r="Y16" s="36">
        <v>12.5</v>
      </c>
      <c r="Z16" s="36" t="s">
        <v>33</v>
      </c>
      <c r="AA16" s="36">
        <v>12.5</v>
      </c>
      <c r="AB16" s="36" t="s">
        <v>33</v>
      </c>
      <c r="AC16" s="36">
        <v>13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>
        <v>0.21099999999999999</v>
      </c>
      <c r="AB30" s="42"/>
      <c r="AC30" s="45">
        <v>0.19655651340996169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0.40755651340996168</v>
      </c>
      <c r="AP30" s="30">
        <f t="shared" si="1"/>
        <v>0</v>
      </c>
      <c r="AQ30" s="42">
        <f t="shared" si="2"/>
        <v>0.40755651340996168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5597.7700000000013</v>
      </c>
      <c r="H41" s="42">
        <f t="shared" si="3"/>
        <v>846.51499999999999</v>
      </c>
      <c r="I41" s="42">
        <f t="shared" si="3"/>
        <v>5648.13</v>
      </c>
      <c r="J41" s="42">
        <f t="shared" si="3"/>
        <v>87.84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1290</v>
      </c>
      <c r="R41" s="42">
        <f t="shared" si="3"/>
        <v>0</v>
      </c>
      <c r="S41" s="42">
        <f t="shared" si="3"/>
        <v>2010.18</v>
      </c>
      <c r="T41" s="42">
        <f t="shared" si="3"/>
        <v>0</v>
      </c>
      <c r="U41" s="42">
        <f t="shared" si="3"/>
        <v>810</v>
      </c>
      <c r="V41" s="42">
        <f t="shared" si="3"/>
        <v>664</v>
      </c>
      <c r="W41" s="42">
        <f t="shared" si="3"/>
        <v>4082</v>
      </c>
      <c r="X41" s="42">
        <f t="shared" si="3"/>
        <v>0</v>
      </c>
      <c r="Y41" s="42">
        <f t="shared" si="3"/>
        <v>8274.14</v>
      </c>
      <c r="Z41" s="42">
        <f t="shared" si="3"/>
        <v>0</v>
      </c>
      <c r="AA41" s="42">
        <f t="shared" si="3"/>
        <v>2600</v>
      </c>
      <c r="AB41" s="42">
        <f t="shared" si="3"/>
        <v>0</v>
      </c>
      <c r="AC41" s="42">
        <f t="shared" si="3"/>
        <v>5329.9999999999991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1576.75</v>
      </c>
      <c r="AN41" s="42">
        <f t="shared" si="3"/>
        <v>750.25500000000011</v>
      </c>
      <c r="AO41" s="42">
        <f>SUM(AO12,AO18,AO24:AO37)</f>
        <v>37218.97</v>
      </c>
      <c r="AP41" s="42">
        <f>SUM(AP12,AP18,AP24:AP37)</f>
        <v>2348.61</v>
      </c>
      <c r="AQ41" s="42">
        <f t="shared" si="2"/>
        <v>39567.58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2021-12-15T17:34:28Z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