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18" i="1" l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<sst xmlns="http://schemas.openxmlformats.org/spreadsheetml/2006/main" count="354" uniqueCount="68">
  <si>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</si>
  <si>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</si>
  <si>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</si>
  <si>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</si>
  <si>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</si>
  <si>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</si>
  <si>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</si>
  <si>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</si>
  <si>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</si>
  <si>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</si>
  <si>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</si>
  <si>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</si>
  <si>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</si>
  <si>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</si>
  <si>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</si>
  <si>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</si>
  <si>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</si>
  <si>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</si>
  <si>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</si>
  <si>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</si>
  <si>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</si>
  <si>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</si>
  <si>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</si>
  <si>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</si>
  <si>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</si>
  <si>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</si>
  <si>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</si>
  <si>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</si>
  <si>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</si>
  <si>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</si>
  <si>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</si>
  <si>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</si>
  <si>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</si>
  <si>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</si>
  <si>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</si>
  <si>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</si>
  <si>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</si>
  <si>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</si>
  <si>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</si>
  <si>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</si>
  <si>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</si>
  <si>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</si>
  <si>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</si>
  <si>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</si>
  <si>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</si>
  <si>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</si>
  <si>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</si>
  <si>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</si>
  <si>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</si>
  <si>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</si>
  <si>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</si>
  <si>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</si>
  <si>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</si>
  <si>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</si>
  <si>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</si>
  <si>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</si>
  <si>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</si>
  <si>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</si>
  <si>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</si>
  <si>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</si>
  <si>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</si>
  <si>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</si>
  <si>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</si>
  <si>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</si>
  <si>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</si>
  <si>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</si>
  <si>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:13/12/2021</t>
  </si>
  <si>
    <t>Callao, 14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</si>
</sst>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23" fillId="0" borderId="0"/>
    <xf numFmtId="0" fontId="24" fillId="0" borderId="0"/>
    <xf numFmtId="169" fontId="2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0" fillId="0" borderId="7" xfId="0" applyFont="1" applyBorder="1" applyAlignment="1">
      <alignment horizontal="center"/>
    </xf>
    <xf numFmtId="168" fontId="17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0" applyFont="1" applyBorder="1" applyAlignment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</cellXfs>
  <cellStyles count="6">
    <cellStyle name="Estilo 1" xfId="3"/>
    <cellStyle name="Euro" xfId="4"/>
    <cellStyle name="Normal" xfId="0" builtinId="0"/>
    <cellStyle name="Normal 2" xfId="5"/>
    <cellStyle name="Normal 3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N30" sqref="N3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3621.34</v>
      </c>
      <c r="H12" s="30">
        <v>540.89</v>
      </c>
      <c r="I12" s="30">
        <v>8166.81</v>
      </c>
      <c r="J12" s="30">
        <v>1403.06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2695</v>
      </c>
      <c r="R12" s="30">
        <v>215</v>
      </c>
      <c r="S12" s="30">
        <v>2318.9949999999999</v>
      </c>
      <c r="T12" s="30">
        <v>0</v>
      </c>
      <c r="U12" s="30">
        <v>400</v>
      </c>
      <c r="V12" s="30">
        <v>640</v>
      </c>
      <c r="W12" s="30">
        <v>463.59500000000003</v>
      </c>
      <c r="X12" s="30">
        <v>0</v>
      </c>
      <c r="Y12" s="30">
        <v>820.63</v>
      </c>
      <c r="Z12" s="30">
        <v>0</v>
      </c>
      <c r="AA12" s="30">
        <v>1934.7809999999999</v>
      </c>
      <c r="AB12" s="30">
        <v>0</v>
      </c>
      <c r="AC12" s="30">
        <v>5012.7937767857147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909.59500000000014</v>
      </c>
      <c r="AN12" s="30">
        <v>701.06500000000005</v>
      </c>
      <c r="AO12" s="30">
        <f>SUMIF($C$11:$AN$11,"Ind",C12:AN12)</f>
        <v>26343.539776785718</v>
      </c>
      <c r="AP12" s="30">
        <f>SUMIF($C$11:$AN$11,"I.Mad",C12:AN12)</f>
        <v>3500.0149999999999</v>
      </c>
      <c r="AQ12" s="30">
        <f>SUM(AO12:AP12)</f>
        <v>29843.554776785717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21</v>
      </c>
      <c r="H13" s="30">
        <v>8</v>
      </c>
      <c r="I13" s="30">
        <v>67</v>
      </c>
      <c r="J13" s="30">
        <v>21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28</v>
      </c>
      <c r="R13" s="30">
        <v>2</v>
      </c>
      <c r="S13" s="30">
        <v>23</v>
      </c>
      <c r="T13" s="30" t="s">
        <v>33</v>
      </c>
      <c r="U13" s="30">
        <v>2</v>
      </c>
      <c r="V13" s="30">
        <v>9</v>
      </c>
      <c r="W13" s="30">
        <v>6</v>
      </c>
      <c r="X13" s="30" t="s">
        <v>33</v>
      </c>
      <c r="Y13" s="30">
        <v>39</v>
      </c>
      <c r="Z13" s="30" t="s">
        <v>33</v>
      </c>
      <c r="AA13" s="30">
        <v>13</v>
      </c>
      <c r="AB13" s="30" t="s">
        <v>33</v>
      </c>
      <c r="AC13" s="30">
        <v>32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9</v>
      </c>
      <c r="AN13" s="30">
        <v>9</v>
      </c>
      <c r="AO13" s="30">
        <f>SUMIF($C$11:$AN$11,"Ind*",C13:AN13)</f>
        <v>240</v>
      </c>
      <c r="AP13" s="30">
        <f>SUMIF($C$11:$AN$11,"I.Mad",C13:AN13)</f>
        <v>49</v>
      </c>
      <c r="AQ13" s="30">
        <f>SUM(AO13:AP13)</f>
        <v>289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7</v>
      </c>
      <c r="H14" s="30">
        <v>3</v>
      </c>
      <c r="I14" s="30">
        <v>15</v>
      </c>
      <c r="J14" s="30">
        <v>5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10</v>
      </c>
      <c r="R14" s="30">
        <v>2</v>
      </c>
      <c r="S14" s="30">
        <v>8</v>
      </c>
      <c r="T14" s="30" t="s">
        <v>33</v>
      </c>
      <c r="U14" s="30">
        <v>1</v>
      </c>
      <c r="V14" s="30">
        <v>6</v>
      </c>
      <c r="W14" s="30">
        <v>4</v>
      </c>
      <c r="X14" s="30" t="s">
        <v>33</v>
      </c>
      <c r="Y14" s="30">
        <v>4</v>
      </c>
      <c r="Z14" s="30" t="s">
        <v>33</v>
      </c>
      <c r="AA14" s="30">
        <v>5</v>
      </c>
      <c r="AB14" s="30" t="s">
        <v>33</v>
      </c>
      <c r="AC14" s="30">
        <v>11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3</v>
      </c>
      <c r="AN14" s="30">
        <v>3</v>
      </c>
      <c r="AO14" s="30">
        <f>SUMIF($C$11:$AN$11,"Ind*",C14:AN14)</f>
        <v>68</v>
      </c>
      <c r="AP14" s="30">
        <f>SUMIF($C$11:$AN$11,"I.Mad",C14:AN14)</f>
        <v>19</v>
      </c>
      <c r="AQ14" s="30">
        <f>SUM(AO14:AP14)</f>
        <v>87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6.3976005676533338</v>
      </c>
      <c r="H15" s="30">
        <v>1.3861309844810934</v>
      </c>
      <c r="I15" s="30">
        <v>7.0145765423934643</v>
      </c>
      <c r="J15" s="30">
        <v>12.079641986767829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6">
        <v>9.0165467893197775</v>
      </c>
      <c r="R15" s="36">
        <v>5.28957995579374</v>
      </c>
      <c r="S15" s="30">
        <v>13.848124797565507</v>
      </c>
      <c r="T15" s="30" t="s">
        <v>33</v>
      </c>
      <c r="U15" s="30">
        <v>8.7431693989071047</v>
      </c>
      <c r="V15" s="30">
        <v>6.9943551239189565</v>
      </c>
      <c r="W15" s="30">
        <v>6.8016620060536255</v>
      </c>
      <c r="X15" s="30" t="s">
        <v>33</v>
      </c>
      <c r="Y15" s="30">
        <v>46.055892699872892</v>
      </c>
      <c r="Z15" s="30" t="s">
        <v>33</v>
      </c>
      <c r="AA15" s="30">
        <v>66.756939381245246</v>
      </c>
      <c r="AB15" s="30" t="s">
        <v>33</v>
      </c>
      <c r="AC15" s="30">
        <v>62.417557829572154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39.689076188630352</v>
      </c>
      <c r="AN15" s="30">
        <v>33.831653806955295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13.5</v>
      </c>
      <c r="I16" s="36">
        <v>13</v>
      </c>
      <c r="J16" s="36">
        <v>12.5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74">
        <v>12.5</v>
      </c>
      <c r="S16" s="36">
        <v>13</v>
      </c>
      <c r="T16" s="36" t="s">
        <v>33</v>
      </c>
      <c r="U16" s="36">
        <v>12.5</v>
      </c>
      <c r="V16" s="36">
        <v>12.5</v>
      </c>
      <c r="W16" s="36">
        <v>13</v>
      </c>
      <c r="X16" s="36" t="s">
        <v>33</v>
      </c>
      <c r="Y16" s="36">
        <v>12.5</v>
      </c>
      <c r="Z16" s="36" t="s">
        <v>33</v>
      </c>
      <c r="AA16" s="36">
        <v>12.5</v>
      </c>
      <c r="AB16" s="36" t="s">
        <v>33</v>
      </c>
      <c r="AC16" s="36">
        <v>11.5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>
        <v>1.1339999999999999</v>
      </c>
      <c r="AB30" s="42"/>
      <c r="AC30" s="42">
        <v>1.3192232142857143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2.453223214285714</v>
      </c>
      <c r="AP30" s="30">
        <f t="shared" si="1"/>
        <v>0</v>
      </c>
      <c r="AQ30" s="42">
        <f t="shared" si="2"/>
        <v>2.453223214285714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3621.34</v>
      </c>
      <c r="H41" s="42">
        <f t="shared" si="3"/>
        <v>540.89</v>
      </c>
      <c r="I41" s="42">
        <f t="shared" si="3"/>
        <v>8166.81</v>
      </c>
      <c r="J41" s="42">
        <f t="shared" si="3"/>
        <v>1403.06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2695</v>
      </c>
      <c r="R41" s="42">
        <f t="shared" si="3"/>
        <v>215</v>
      </c>
      <c r="S41" s="42">
        <f t="shared" si="3"/>
        <v>2318.9949999999999</v>
      </c>
      <c r="T41" s="42">
        <f t="shared" si="3"/>
        <v>0</v>
      </c>
      <c r="U41" s="42">
        <f t="shared" si="3"/>
        <v>400</v>
      </c>
      <c r="V41" s="42">
        <f t="shared" si="3"/>
        <v>640</v>
      </c>
      <c r="W41" s="42">
        <f t="shared" si="3"/>
        <v>463.59500000000003</v>
      </c>
      <c r="X41" s="42">
        <f t="shared" si="3"/>
        <v>0</v>
      </c>
      <c r="Y41" s="42">
        <f t="shared" si="3"/>
        <v>820.63</v>
      </c>
      <c r="Z41" s="42">
        <f t="shared" si="3"/>
        <v>0</v>
      </c>
      <c r="AA41" s="42">
        <f t="shared" si="3"/>
        <v>1935.915</v>
      </c>
      <c r="AB41" s="42">
        <f t="shared" si="3"/>
        <v>0</v>
      </c>
      <c r="AC41" s="42">
        <f t="shared" si="3"/>
        <v>5014.1130000000003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909.59500000000014</v>
      </c>
      <c r="AN41" s="42">
        <f t="shared" si="3"/>
        <v>701.06500000000005</v>
      </c>
      <c r="AO41" s="42">
        <f>SUM(AO12,AO18,AO24:AO37)</f>
        <v>26345.993000000002</v>
      </c>
      <c r="AP41" s="42">
        <f>SUM(AP12,AP18,AP24:AP37)</f>
        <v>3500.0149999999999</v>
      </c>
      <c r="AQ41" s="42">
        <f t="shared" si="2"/>
        <v>29846.008000000002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2021-12-14T17:46:26Z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