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<sst xmlns="http://schemas.openxmlformats.org/spreadsheetml/2006/main" count="368" uniqueCount="72">
  <si>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</si>
  <si>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</si>
  <si>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</si>
  <si>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</si>
  <si>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</si>
  <si>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</si>
  <si>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</si>
  <si>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</si>
  <si>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</si>
  <si>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</si>
  <si>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</si>
  <si>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</si>
  <si>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</si>
  <si>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</si>
  <si>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</si>
  <si>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</si>
  <si>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</si>
  <si>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</si>
  <si>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</si>
  <si>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</si>
  <si>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</si>
  <si>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</si>
  <si>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</si>
  <si>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</si>
  <si>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</si>
  <si>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</si>
  <si>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</si>
  <si>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</si>
  <si>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</si>
  <si>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</si>
  <si>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</si>
  <si>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</si>
  <si>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</si>
  <si>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</si>
  <si>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</si>
  <si>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</si>
  <si>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</si>
  <si>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</si>
  <si>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</si>
  <si>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</si>
  <si>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</si>
  <si>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</si>
  <si>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</si>
  <si>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</si>
  <si>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</si>
  <si>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</si>
  <si>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</si>
  <si>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</si>
  <si>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</si>
  <si>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</si>
  <si>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</si>
  <si>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</si>
  <si>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</si>
  <si>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</si>
  <si>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</si>
  <si>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</si>
  <si>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</si>
  <si>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</si>
  <si>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</si>
  <si>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</si>
  <si>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</si>
  <si>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</si>
  <si>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</si>
  <si>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</si>
  <si>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</si>
  <si>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</si>
  <si>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:12/12/2021</t>
  </si>
  <si>
    <t>Callao, 13 de diciembre del 2021</t>
  </si>
  <si>
    <t>7,0</t>
  </si>
  <si>
    <t>0,0</t>
  </si>
  <si>
    <t>13,5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</si>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</sst>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J30" sqref="J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3195</v>
      </c>
      <c r="H12" s="30">
        <v>619</v>
      </c>
      <c r="I12" s="30">
        <v>5958.19</v>
      </c>
      <c r="J12" s="30">
        <v>1072.03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845</v>
      </c>
      <c r="R12" s="30">
        <v>0</v>
      </c>
      <c r="S12" s="30">
        <v>2093.5549999999998</v>
      </c>
      <c r="T12" s="30">
        <v>0</v>
      </c>
      <c r="U12" s="30">
        <v>39.475000000000001</v>
      </c>
      <c r="V12" s="30">
        <v>640</v>
      </c>
      <c r="W12" s="30">
        <v>236.95500000000001</v>
      </c>
      <c r="X12" s="30">
        <v>0</v>
      </c>
      <c r="Y12" s="30">
        <v>6592.135000000002</v>
      </c>
      <c r="Z12" s="30">
        <v>0</v>
      </c>
      <c r="AA12" s="30">
        <v>4636.8580000000002</v>
      </c>
      <c r="AB12" s="30">
        <v>0</v>
      </c>
      <c r="AC12" s="30">
        <v>4390.2523781249993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1105.7349999999999</v>
      </c>
      <c r="AN12" s="30">
        <v>729.71</v>
      </c>
      <c r="AO12" s="30">
        <f>SUMIF($C$11:$AN$11,"Ind",C12:AN12)</f>
        <v>29093.155378125</v>
      </c>
      <c r="AP12" s="30">
        <f>SUMIF($C$11:$AN$11,"I.Mad",C12:AN12)</f>
        <v>3060.74</v>
      </c>
      <c r="AQ12" s="30">
        <f>SUM(AO12:AP12)</f>
        <v>32153.895378125002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23</v>
      </c>
      <c r="H13" s="30">
        <v>9</v>
      </c>
      <c r="I13" s="30">
        <v>41</v>
      </c>
      <c r="J13" s="30">
        <v>17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12</v>
      </c>
      <c r="R13" s="30" t="s">
        <v>33</v>
      </c>
      <c r="S13" s="30">
        <v>26</v>
      </c>
      <c r="T13" s="30" t="s">
        <v>33</v>
      </c>
      <c r="U13" s="30">
        <v>1</v>
      </c>
      <c r="V13" s="30">
        <v>12</v>
      </c>
      <c r="W13" s="30">
        <v>5</v>
      </c>
      <c r="X13" s="30" t="s">
        <v>33</v>
      </c>
      <c r="Y13" s="30">
        <v>39</v>
      </c>
      <c r="Z13" s="30" t="s">
        <v>33</v>
      </c>
      <c r="AA13" s="30">
        <v>19</v>
      </c>
      <c r="AB13" s="30" t="s">
        <v>33</v>
      </c>
      <c r="AC13" s="30">
        <v>23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9</v>
      </c>
      <c r="AN13" s="30">
        <v>10</v>
      </c>
      <c r="AO13" s="30">
        <f>SUMIF($C$11:$AN$11,"Ind*",C13:AN13)</f>
        <v>198</v>
      </c>
      <c r="AP13" s="30">
        <f>SUMIF($C$11:$AN$11,"I.Mad",C13:AN13)</f>
        <v>48</v>
      </c>
      <c r="AQ13" s="30">
        <f>SUM(AO13:AP13)</f>
        <v>246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6</v>
      </c>
      <c r="H14" s="30">
        <v>4</v>
      </c>
      <c r="I14" s="30" t="s">
        <v>71</v>
      </c>
      <c r="J14" s="30" t="s">
        <v>71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6</v>
      </c>
      <c r="R14" s="30" t="s">
        <v>33</v>
      </c>
      <c r="S14" s="30">
        <v>7</v>
      </c>
      <c r="T14" s="30" t="s">
        <v>33</v>
      </c>
      <c r="U14" s="30">
        <v>1</v>
      </c>
      <c r="V14" s="30">
        <v>6</v>
      </c>
      <c r="W14" s="30">
        <v>4</v>
      </c>
      <c r="X14" s="30" t="s">
        <v>33</v>
      </c>
      <c r="Y14" s="30">
        <v>14</v>
      </c>
      <c r="Z14" s="30" t="s">
        <v>33</v>
      </c>
      <c r="AA14" s="30">
        <v>6</v>
      </c>
      <c r="AB14" s="30" t="s">
        <v>33</v>
      </c>
      <c r="AC14" s="30">
        <v>9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4</v>
      </c>
      <c r="AN14" s="30">
        <v>3</v>
      </c>
      <c r="AO14" s="30">
        <f>SUMIF($C$11:$AN$11,"Ind*",C14:AN14)</f>
        <v>57</v>
      </c>
      <c r="AP14" s="30">
        <f>SUMIF($C$11:$AN$11,"I.Mad",C14:AN14)</f>
        <v>13</v>
      </c>
      <c r="AQ14" s="30">
        <f>SUM(AO14:AP14)</f>
        <v>70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68</v>
      </c>
      <c r="H15" s="30" t="s">
        <v>69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11.271882434672035</v>
      </c>
      <c r="R15" s="30" t="s">
        <v>33</v>
      </c>
      <c r="S15" s="30">
        <v>13.837553135035931</v>
      </c>
      <c r="T15" s="30" t="s">
        <v>33</v>
      </c>
      <c r="U15" s="30">
        <v>31.351351351351351</v>
      </c>
      <c r="V15" s="30">
        <v>5.6705579712880381</v>
      </c>
      <c r="W15" s="30">
        <v>33.647777684944032</v>
      </c>
      <c r="X15" s="30" t="s">
        <v>33</v>
      </c>
      <c r="Y15" s="30">
        <v>70.824257278055043</v>
      </c>
      <c r="Z15" s="30" t="s">
        <v>33</v>
      </c>
      <c r="AA15" s="30">
        <v>63.74984935133601</v>
      </c>
      <c r="AB15" s="30" t="s">
        <v>33</v>
      </c>
      <c r="AC15" s="30">
        <v>70.068275123537475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31.856778205234111</v>
      </c>
      <c r="AN15" s="30">
        <v>28.550198233830876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70</v>
      </c>
      <c r="H16" s="36" t="s">
        <v>70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12.5</v>
      </c>
      <c r="R16" s="36" t="s">
        <v>33</v>
      </c>
      <c r="S16" s="36">
        <v>13</v>
      </c>
      <c r="T16" s="36" t="s">
        <v>33</v>
      </c>
      <c r="U16" s="36">
        <v>12</v>
      </c>
      <c r="V16" s="36">
        <v>12.5</v>
      </c>
      <c r="W16" s="36">
        <v>12</v>
      </c>
      <c r="X16" s="36" t="s">
        <v>33</v>
      </c>
      <c r="Y16" s="36">
        <v>11.5</v>
      </c>
      <c r="Z16" s="36" t="s">
        <v>33</v>
      </c>
      <c r="AA16" s="36">
        <v>11.5</v>
      </c>
      <c r="AB16" s="36" t="s">
        <v>33</v>
      </c>
      <c r="AC16" s="36">
        <v>11.5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3.1419999999999999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3.1419999999999999</v>
      </c>
      <c r="AP30" s="30">
        <f t="shared" si="1"/>
        <v>0</v>
      </c>
      <c r="AQ30" s="42">
        <f t="shared" si="2"/>
        <v>3.1419999999999999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3195</v>
      </c>
      <c r="H41" s="42">
        <f t="shared" si="3"/>
        <v>619</v>
      </c>
      <c r="I41" s="42">
        <f t="shared" si="3"/>
        <v>5958.19</v>
      </c>
      <c r="J41" s="42">
        <f t="shared" si="3"/>
        <v>1072.03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845</v>
      </c>
      <c r="R41" s="42">
        <f t="shared" si="3"/>
        <v>0</v>
      </c>
      <c r="S41" s="42">
        <f t="shared" si="3"/>
        <v>2093.5549999999998</v>
      </c>
      <c r="T41" s="42">
        <f t="shared" si="3"/>
        <v>0</v>
      </c>
      <c r="U41" s="42">
        <f t="shared" si="3"/>
        <v>39.475000000000001</v>
      </c>
      <c r="V41" s="42">
        <f t="shared" si="3"/>
        <v>640</v>
      </c>
      <c r="W41" s="42">
        <f t="shared" si="3"/>
        <v>236.95500000000001</v>
      </c>
      <c r="X41" s="42">
        <f t="shared" si="3"/>
        <v>0</v>
      </c>
      <c r="Y41" s="42">
        <f t="shared" si="3"/>
        <v>6592.135000000002</v>
      </c>
      <c r="Z41" s="42">
        <f t="shared" si="3"/>
        <v>0</v>
      </c>
      <c r="AA41" s="42">
        <f t="shared" si="3"/>
        <v>4640</v>
      </c>
      <c r="AB41" s="42">
        <f t="shared" si="3"/>
        <v>0</v>
      </c>
      <c r="AC41" s="42">
        <f t="shared" si="3"/>
        <v>4390.2523781249993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1105.7349999999999</v>
      </c>
      <c r="AN41" s="42">
        <f t="shared" si="3"/>
        <v>729.71</v>
      </c>
      <c r="AO41" s="42">
        <f>SUM(AO12,AO18,AO24:AO37)</f>
        <v>29096.297378125</v>
      </c>
      <c r="AP41" s="42">
        <f>SUM(AP12,AP18,AP24:AP37)</f>
        <v>3060.74</v>
      </c>
      <c r="AQ41" s="42">
        <f t="shared" si="2"/>
        <v>32157.037378125002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16.600000000000001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2021-12-13T20:47:42Z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