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18" i="1" l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<sst xmlns="http://schemas.openxmlformats.org/spreadsheetml/2006/main" count="353" uniqueCount="69">
  <si>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</si>
  <si>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</si>
  <si>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</si>
  <si>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</si>
  <si>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</si>
  <si>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</si>
  <si>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</si>
  <si>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</si>
  <si>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</si>
  <si>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</si>
  <si>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</si>
  <si>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</si>
  <si>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</si>
  <si>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</si>
  <si>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</si>
  <si>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</si>
  <si>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</si>
  <si>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</si>
  <si>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</si>
  <si>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</si>
  <si>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</si>
  <si>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</si>
  <si>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</si>
  <si>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</si>
  <si>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</si>
  <si>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</si>
  <si>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</si>
  <si>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</si>
  <si>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</si>
  <si>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</si>
  <si>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</si>
  <si>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</si>
  <si>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</si>
  <si>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</si>
  <si>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</si>
  <si>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</si>
  <si>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</si>
  <si>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</si>
  <si>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</si>
  <si>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</si>
  <si>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</si>
  <si>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</si>
  <si>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</si>
  <si>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</si>
  <si>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</si>
  <si>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</si>
  <si>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</si>
  <si>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</si>
  <si>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</si>
  <si>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</si>
  <si>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</si>
  <si>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</si>
  <si>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</si>
  <si>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</si>
  <si>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</si>
  <si>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</si>
  <si>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</si>
  <si>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</si>
  <si>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</si>
  <si>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</si>
  <si>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</si>
  <si>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</si>
  <si>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</si>
  <si>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</si>
  <si>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</si>
  <si>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</si>
  <si>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:10/12/2021</t>
  </si>
  <si>
    <t>Callao, 11 de diciembre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</si>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</sst>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23" fillId="0" borderId="0"/>
    <xf numFmtId="0" fontId="24" fillId="0" borderId="0"/>
    <xf numFmtId="169" fontId="2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168" fontId="17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P4" zoomScale="23" zoomScaleNormal="23" workbookViewId="0">
      <selection activeCell="AC21" sqref="AC21:AC2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2313.7599999999998</v>
      </c>
      <c r="H12" s="30">
        <v>121.5</v>
      </c>
      <c r="I12" s="30">
        <v>2523.54</v>
      </c>
      <c r="J12" s="30">
        <v>2319.77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4555</v>
      </c>
      <c r="R12" s="30">
        <v>10</v>
      </c>
      <c r="S12" s="30">
        <v>2865.415</v>
      </c>
      <c r="T12" s="30">
        <v>0</v>
      </c>
      <c r="U12" s="30">
        <v>360</v>
      </c>
      <c r="V12" s="30">
        <v>983</v>
      </c>
      <c r="W12" s="30">
        <v>4070</v>
      </c>
      <c r="X12" s="30">
        <v>27.42</v>
      </c>
      <c r="Y12" s="30">
        <v>6032.1850000000004</v>
      </c>
      <c r="Z12" s="30">
        <v>0</v>
      </c>
      <c r="AA12" s="30">
        <v>5203.152</v>
      </c>
      <c r="AB12" s="30">
        <v>0</v>
      </c>
      <c r="AC12" s="30">
        <v>8760.7784999465639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666.97500000000002</v>
      </c>
      <c r="AN12" s="30">
        <v>452.03500000000003</v>
      </c>
      <c r="AO12" s="30">
        <f>SUMIF($C$11:$AN$11,"Ind",C12:AN12)</f>
        <v>37350.805499946568</v>
      </c>
      <c r="AP12" s="30">
        <f>SUMIF($C$11:$AN$11,"I.Mad",C12:AN12)</f>
        <v>3913.7249999999999</v>
      </c>
      <c r="AQ12" s="30">
        <f>SUM(AO12:AP12)</f>
        <v>41264.530499946566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18</v>
      </c>
      <c r="H13" s="30">
        <v>2</v>
      </c>
      <c r="I13" s="30">
        <v>33</v>
      </c>
      <c r="J13" s="30">
        <v>45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35</v>
      </c>
      <c r="R13" s="30">
        <v>1</v>
      </c>
      <c r="S13" s="30">
        <v>19</v>
      </c>
      <c r="T13" s="30" t="s">
        <v>33</v>
      </c>
      <c r="U13" s="30">
        <v>3</v>
      </c>
      <c r="V13" s="30">
        <v>14</v>
      </c>
      <c r="W13" s="30">
        <v>23</v>
      </c>
      <c r="X13" s="30">
        <v>1</v>
      </c>
      <c r="Y13" s="30">
        <v>31</v>
      </c>
      <c r="Z13" s="30" t="s">
        <v>33</v>
      </c>
      <c r="AA13" s="30">
        <v>20</v>
      </c>
      <c r="AB13" s="30" t="s">
        <v>33</v>
      </c>
      <c r="AC13" s="30">
        <v>27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10</v>
      </c>
      <c r="AN13" s="30">
        <v>10</v>
      </c>
      <c r="AO13" s="30">
        <f>SUMIF($C$11:$AN$11,"Ind*",C13:AN13)</f>
        <v>219</v>
      </c>
      <c r="AP13" s="30">
        <f>SUMIF($C$11:$AN$11,"I.Mad",C13:AN13)</f>
        <v>73</v>
      </c>
      <c r="AQ13" s="30">
        <f>SUM(AO13:AP13)</f>
        <v>292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8</v>
      </c>
      <c r="H14" s="30" t="s">
        <v>68</v>
      </c>
      <c r="I14" s="30">
        <v>12</v>
      </c>
      <c r="J14" s="30">
        <v>15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9</v>
      </c>
      <c r="R14" s="30">
        <v>1</v>
      </c>
      <c r="S14" s="30">
        <v>7</v>
      </c>
      <c r="T14" s="30" t="s">
        <v>33</v>
      </c>
      <c r="U14" s="30">
        <v>1</v>
      </c>
      <c r="V14" s="30">
        <v>7</v>
      </c>
      <c r="W14" s="30">
        <v>13</v>
      </c>
      <c r="X14" s="30">
        <v>1</v>
      </c>
      <c r="Y14" s="30">
        <v>8</v>
      </c>
      <c r="Z14" s="30" t="s">
        <v>33</v>
      </c>
      <c r="AA14" s="30">
        <v>6</v>
      </c>
      <c r="AB14" s="30" t="s">
        <v>33</v>
      </c>
      <c r="AC14" s="30">
        <v>11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4</v>
      </c>
      <c r="AN14" s="30">
        <v>3</v>
      </c>
      <c r="AO14" s="30">
        <f>SUMIF($C$11:$AN$11,"Ind*",C14:AN14)</f>
        <v>79</v>
      </c>
      <c r="AP14" s="30">
        <f>SUMIF($C$11:$AN$11,"I.Mad",C14:AN14)</f>
        <v>27</v>
      </c>
      <c r="AQ14" s="30">
        <f>SUM(AO14:AP14)</f>
        <v>106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0.18119753897399637</v>
      </c>
      <c r="H15" s="30" t="s">
        <v>33</v>
      </c>
      <c r="I15" s="30">
        <v>4.7743358138239502</v>
      </c>
      <c r="J15" s="30">
        <v>27.938462224623869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21.114360756974335</v>
      </c>
      <c r="R15" s="30">
        <v>9.5959595959595969</v>
      </c>
      <c r="S15" s="30">
        <v>7.8434654662656893</v>
      </c>
      <c r="T15" s="30" t="s">
        <v>33</v>
      </c>
      <c r="U15" s="30">
        <v>16.129032258064516</v>
      </c>
      <c r="V15" s="30">
        <v>9.5823023134778182</v>
      </c>
      <c r="W15" s="30">
        <v>28.879178212838578</v>
      </c>
      <c r="X15" s="30">
        <v>5.1020408163265296</v>
      </c>
      <c r="Y15" s="30">
        <v>32.564519575754254</v>
      </c>
      <c r="Z15" s="30" t="s">
        <v>33</v>
      </c>
      <c r="AA15" s="30">
        <v>46.121601823314776</v>
      </c>
      <c r="AB15" s="30" t="s">
        <v>33</v>
      </c>
      <c r="AC15" s="30">
        <v>49.851158067331959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18.385317149222498</v>
      </c>
      <c r="AN15" s="30">
        <v>29.740439028959592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13.5</v>
      </c>
      <c r="H16" s="36" t="s">
        <v>33</v>
      </c>
      <c r="I16" s="36">
        <v>13</v>
      </c>
      <c r="J16" s="36">
        <v>12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>
        <v>13</v>
      </c>
      <c r="S16" s="36">
        <v>13</v>
      </c>
      <c r="T16" s="36" t="s">
        <v>33</v>
      </c>
      <c r="U16" s="36">
        <v>12.5</v>
      </c>
      <c r="V16" s="36">
        <v>13</v>
      </c>
      <c r="W16" s="36">
        <v>12</v>
      </c>
      <c r="X16" s="36">
        <v>13</v>
      </c>
      <c r="Y16" s="36">
        <v>12</v>
      </c>
      <c r="Z16" s="36" t="s">
        <v>33</v>
      </c>
      <c r="AA16" s="36">
        <v>11.5</v>
      </c>
      <c r="AB16" s="36" t="s">
        <v>33</v>
      </c>
      <c r="AC16" s="36">
        <v>12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>
        <v>0.28089849987456095</v>
      </c>
      <c r="AB30" s="42"/>
      <c r="AC30" s="45">
        <v>0.22150005343629561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0.50239855331085659</v>
      </c>
      <c r="AP30" s="30">
        <f t="shared" si="1"/>
        <v>0</v>
      </c>
      <c r="AQ30" s="42">
        <f t="shared" si="2"/>
        <v>0.50239855331085659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>
        <v>2.9066697889729443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2.9066697889729443</v>
      </c>
      <c r="AP39" s="30">
        <f t="shared" si="1"/>
        <v>0</v>
      </c>
      <c r="AQ39" s="42">
        <f t="shared" si="2"/>
        <v>2.9066697889729443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2313.7599999999998</v>
      </c>
      <c r="H41" s="42">
        <f t="shared" si="3"/>
        <v>121.5</v>
      </c>
      <c r="I41" s="42">
        <f t="shared" si="3"/>
        <v>2523.54</v>
      </c>
      <c r="J41" s="42">
        <f t="shared" si="3"/>
        <v>2319.77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4555</v>
      </c>
      <c r="R41" s="42">
        <f t="shared" si="3"/>
        <v>10</v>
      </c>
      <c r="S41" s="42">
        <f t="shared" si="3"/>
        <v>2865.415</v>
      </c>
      <c r="T41" s="42">
        <f t="shared" si="3"/>
        <v>0</v>
      </c>
      <c r="U41" s="42">
        <f t="shared" si="3"/>
        <v>360</v>
      </c>
      <c r="V41" s="42">
        <f t="shared" si="3"/>
        <v>983</v>
      </c>
      <c r="W41" s="42">
        <f t="shared" si="3"/>
        <v>4070</v>
      </c>
      <c r="X41" s="42">
        <f t="shared" si="3"/>
        <v>27.42</v>
      </c>
      <c r="Y41" s="42">
        <f t="shared" si="3"/>
        <v>6032.1850000000004</v>
      </c>
      <c r="Z41" s="42">
        <f t="shared" si="3"/>
        <v>0</v>
      </c>
      <c r="AA41" s="42">
        <f t="shared" si="3"/>
        <v>5206.3395682888477</v>
      </c>
      <c r="AB41" s="42">
        <f t="shared" si="3"/>
        <v>0</v>
      </c>
      <c r="AC41" s="42">
        <f t="shared" si="3"/>
        <v>8761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666.97500000000002</v>
      </c>
      <c r="AN41" s="42">
        <f t="shared" si="3"/>
        <v>452.03500000000003</v>
      </c>
      <c r="AO41" s="42">
        <f>SUM(AO12,AO18,AO24:AO37)</f>
        <v>37351.307898499879</v>
      </c>
      <c r="AP41" s="42">
        <f>SUM(AP12,AP18,AP24:AP37)</f>
        <v>3913.7249999999999</v>
      </c>
      <c r="AQ41" s="42">
        <f t="shared" si="2"/>
        <v>41265.032898499878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2021-12-13T15:08:00Z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