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<sst xmlns="http://schemas.openxmlformats.org/spreadsheetml/2006/main" count="367" uniqueCount="69">
  <si>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</si>
  <si>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</si>
  <si>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</si>
  <si>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</si>
  <si>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</si>
  <si>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</si>
  <si>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</si>
  <si>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</si>
  <si>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</si>
  <si>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</si>
  <si>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</si>
  <si>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</si>
  <si>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</si>
  <si>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</si>
  <si>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</si>
  <si>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</si>
  <si>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</si>
  <si>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</si>
  <si>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</si>
  <si>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</si>
  <si>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</si>
  <si>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</si>
  <si>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</si>
  <si>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</si>
  <si>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</si>
  <si>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</si>
  <si>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</si>
  <si>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</si>
  <si>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</si>
  <si>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</si>
  <si>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</si>
  <si>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</si>
  <si>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</si>
  <si>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</si>
  <si>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</si>
  <si>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</si>
  <si>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</si>
  <si>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</si>
  <si>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</si>
  <si>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</si>
  <si>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</si>
  <si>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</si>
  <si>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</si>
  <si>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</si>
  <si>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</si>
  <si>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</si>
  <si>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</si>
  <si>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</si>
  <si>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</si>
  <si>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</si>
  <si>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</si>
  <si>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</si>
  <si>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</si>
  <si>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</si>
  <si>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</si>
  <si>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</si>
  <si>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</si>
  <si>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</si>
  <si>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</si>
  <si>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</si>
  <si>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</si>
  <si>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</si>
  <si>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</si>
  <si>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</si>
  <si>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</si>
  <si>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</si>
  <si>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 xml:space="preserve">        Fecha  :03/12/2021</t>
  </si>
  <si>
    <t>Callao, 06 de diciembre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</si>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</sst>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Y17" sqref="Y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7289.7698238360208</v>
      </c>
      <c r="H12" s="30">
        <v>1578.12</v>
      </c>
      <c r="I12" s="30">
        <v>15203.8</v>
      </c>
      <c r="J12" s="30">
        <v>7678.76</v>
      </c>
      <c r="K12" s="30">
        <v>1115.18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3745</v>
      </c>
      <c r="R12" s="30">
        <v>0</v>
      </c>
      <c r="S12" s="30">
        <v>1716.12</v>
      </c>
      <c r="T12" s="30">
        <v>0</v>
      </c>
      <c r="U12" s="30">
        <v>2310</v>
      </c>
      <c r="V12" s="30">
        <v>48.935000000000002</v>
      </c>
      <c r="W12" s="30">
        <v>8310</v>
      </c>
      <c r="X12" s="30">
        <v>0</v>
      </c>
      <c r="Y12" s="30">
        <v>3987.2550000000001</v>
      </c>
      <c r="Z12" s="30">
        <v>0</v>
      </c>
      <c r="AA12" s="30">
        <v>253.42500000000001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491.60999999999996</v>
      </c>
      <c r="AN12" s="30">
        <v>30.92</v>
      </c>
      <c r="AO12" s="30">
        <f>SUMIF($C$11:$AN$11,"Ind",C12:AN12)</f>
        <v>44422.159823836024</v>
      </c>
      <c r="AP12" s="30">
        <f>SUMIF($C$11:$AN$11,"I.Mad",C12:AN12)</f>
        <v>9336.7350000000006</v>
      </c>
      <c r="AQ12" s="30">
        <f>SUM(AO12:AP12)</f>
        <v>53758.894823836024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30</v>
      </c>
      <c r="H13" s="30">
        <v>29</v>
      </c>
      <c r="I13" s="30">
        <v>83</v>
      </c>
      <c r="J13" s="30">
        <v>119</v>
      </c>
      <c r="K13" s="30">
        <v>6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23</v>
      </c>
      <c r="R13" s="30" t="s">
        <v>33</v>
      </c>
      <c r="S13" s="30">
        <v>14</v>
      </c>
      <c r="T13" s="30" t="s">
        <v>33</v>
      </c>
      <c r="U13" s="30">
        <v>9</v>
      </c>
      <c r="V13" s="30">
        <v>2</v>
      </c>
      <c r="W13" s="30">
        <v>20</v>
      </c>
      <c r="X13" s="30" t="s">
        <v>33</v>
      </c>
      <c r="Y13" s="30">
        <v>10</v>
      </c>
      <c r="Z13" s="30" t="s">
        <v>33</v>
      </c>
      <c r="AA13" s="30">
        <v>1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200</v>
      </c>
      <c r="AP13" s="30">
        <f>SUMIF($C$11:$AN$11,"I.Mad",C13:AN13)</f>
        <v>151</v>
      </c>
      <c r="AQ13" s="30">
        <f>SUM(AO13:AP13)</f>
        <v>351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10</v>
      </c>
      <c r="H14" s="30">
        <v>8</v>
      </c>
      <c r="I14" s="30">
        <v>16</v>
      </c>
      <c r="J14" s="30">
        <v>34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6</v>
      </c>
      <c r="T14" s="30" t="s">
        <v>33</v>
      </c>
      <c r="U14" s="30">
        <v>5</v>
      </c>
      <c r="V14" s="30">
        <v>1</v>
      </c>
      <c r="W14" s="30">
        <v>10</v>
      </c>
      <c r="X14" s="30" t="s">
        <v>33</v>
      </c>
      <c r="Y14" s="30">
        <v>3</v>
      </c>
      <c r="Z14" s="30" t="s">
        <v>33</v>
      </c>
      <c r="AA14" s="30" t="s">
        <v>68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68</v>
      </c>
      <c r="AO14" s="30">
        <f>SUMIF($C$11:$AN$11,"Ind*",C14:AN14)</f>
        <v>63</v>
      </c>
      <c r="AP14" s="30">
        <f>SUMIF($C$11:$AN$11,"I.Mad",C14:AN14)</f>
        <v>43</v>
      </c>
      <c r="AQ14" s="30">
        <f>SUM(AO14:AP14)</f>
        <v>106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2.3246230036047382</v>
      </c>
      <c r="H15" s="30">
        <v>16.10701057920528</v>
      </c>
      <c r="I15" s="30">
        <v>1.8646826345471561</v>
      </c>
      <c r="J15" s="30">
        <v>7.4740196188191144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15.662257557023942</v>
      </c>
      <c r="R15" s="30" t="s">
        <v>33</v>
      </c>
      <c r="S15" s="30">
        <v>15.943163288628684</v>
      </c>
      <c r="T15" s="30" t="s">
        <v>33</v>
      </c>
      <c r="U15" s="30">
        <v>0.10253869224702171</v>
      </c>
      <c r="V15" s="30">
        <v>0</v>
      </c>
      <c r="W15" s="30">
        <v>0.59583586694060797</v>
      </c>
      <c r="X15" s="30" t="s">
        <v>33</v>
      </c>
      <c r="Y15" s="30">
        <v>1.4288627439080006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12.650504757857945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13.5</v>
      </c>
      <c r="R16" s="36" t="s">
        <v>33</v>
      </c>
      <c r="S16" s="36">
        <v>13.5</v>
      </c>
      <c r="T16" s="36" t="s">
        <v>33</v>
      </c>
      <c r="U16" s="36">
        <v>13.5</v>
      </c>
      <c r="V16" s="36">
        <v>13.5</v>
      </c>
      <c r="W16" s="36">
        <v>13.5</v>
      </c>
      <c r="X16" s="36" t="s">
        <v>33</v>
      </c>
      <c r="Y16" s="36">
        <v>13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>
        <v>2.5656521739130436</v>
      </c>
      <c r="H25" s="42"/>
      <c r="I25" s="42">
        <v>15.42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17.985652173913042</v>
      </c>
      <c r="AP25" s="30">
        <f t="shared" si="1"/>
        <v>0</v>
      </c>
      <c r="AQ25" s="42">
        <f t="shared" si="2"/>
        <v>17.985652173913042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7292.3354760099337</v>
      </c>
      <c r="H41" s="42">
        <f t="shared" si="3"/>
        <v>1578.12</v>
      </c>
      <c r="I41" s="42">
        <f t="shared" si="3"/>
        <v>15219.22</v>
      </c>
      <c r="J41" s="42">
        <f t="shared" si="3"/>
        <v>7678.76</v>
      </c>
      <c r="K41" s="42">
        <f t="shared" si="3"/>
        <v>1115.18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3745</v>
      </c>
      <c r="R41" s="42">
        <f t="shared" si="3"/>
        <v>0</v>
      </c>
      <c r="S41" s="42">
        <f t="shared" si="3"/>
        <v>1716.12</v>
      </c>
      <c r="T41" s="42">
        <f t="shared" si="3"/>
        <v>0</v>
      </c>
      <c r="U41" s="42">
        <f t="shared" si="3"/>
        <v>2310</v>
      </c>
      <c r="V41" s="42">
        <f t="shared" si="3"/>
        <v>48.935000000000002</v>
      </c>
      <c r="W41" s="42">
        <f t="shared" si="3"/>
        <v>8310</v>
      </c>
      <c r="X41" s="42">
        <f t="shared" si="3"/>
        <v>0</v>
      </c>
      <c r="Y41" s="42">
        <f t="shared" si="3"/>
        <v>3987.2550000000001</v>
      </c>
      <c r="Z41" s="42">
        <f t="shared" si="3"/>
        <v>0</v>
      </c>
      <c r="AA41" s="42">
        <f t="shared" si="3"/>
        <v>253.42500000000001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491.60999999999996</v>
      </c>
      <c r="AN41" s="42">
        <f t="shared" si="3"/>
        <v>30.92</v>
      </c>
      <c r="AO41" s="42">
        <f>SUM(AO12,AO18,AO24:AO37)</f>
        <v>44440.145476009937</v>
      </c>
      <c r="AP41" s="42">
        <f>SUM(AP12,AP18,AP24:AP37)</f>
        <v>9336.7350000000006</v>
      </c>
      <c r="AQ41" s="42">
        <f t="shared" si="2"/>
        <v>53776.880476009937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2021-12-06T17:40:55Z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